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明细表" sheetId="1" r:id="rId1"/>
  </sheets>
  <definedNames>
    <definedName name="_xlnm._FilterDatabase" localSheetId="0" hidden="1">明细表!$A$1:$T$516</definedName>
    <definedName name="_xlnm.Print_Titles" localSheetId="0">明细表!$2:$3</definedName>
    <definedName name="_xlnm.Print_Area" localSheetId="0">明细表!$A$1:$T$516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<sst xmlns="http://schemas.openxmlformats.org/spreadsheetml/2006/main" count="2950" uniqueCount="1511">
  <si>
    <t>米林市2026年常态化帮扶补助资金项目计划明细表</t>
  </si>
  <si>
    <t>序号</t>
  </si>
  <si>
    <t>地市县区</t>
  </si>
  <si>
    <t>项目名称</t>
  </si>
  <si>
    <t>项目地点</t>
  </si>
  <si>
    <t>项目建设内容（项目总体情况、可行性、必要性)</t>
  </si>
  <si>
    <t>项目性质（新建/续建）</t>
  </si>
  <si>
    <t>责任单位</t>
  </si>
  <si>
    <t>资金情况（万元）</t>
  </si>
  <si>
    <t>计划发放                   劳务报酬                    （万元）</t>
  </si>
  <si>
    <t xml:space="preserve">经营性产业项目尽职调查报告及利益联结等情况 </t>
  </si>
  <si>
    <t>效益分析</t>
  </si>
  <si>
    <t>前期工作情况</t>
  </si>
  <si>
    <t>备注</t>
  </si>
  <si>
    <t>产业项目分类。1.种植类、2养殖类、3.加工类、4商贸流通类、5乡村旅游类、6.产业配套基础设施类、7其他</t>
  </si>
  <si>
    <t>基础设施分类。1.水利、2.电力、3.交通、4.通讯网络、5.危房改造、6.其他</t>
  </si>
  <si>
    <t>宜居宜业和美乡村建设。1.宜居宜业和美村、2.人居环境整治项目、3新风貌</t>
  </si>
  <si>
    <t>搬迁后扶类。1.易地搬迁、2。抵边搬迁、3.三岩搬迁、4.极高海拔搬迁</t>
  </si>
  <si>
    <t>总投资</t>
  </si>
  <si>
    <t>国家投资</t>
  </si>
  <si>
    <t>群众自筹</t>
  </si>
  <si>
    <t>其他</t>
  </si>
  <si>
    <t>请各县（市区）按照表格内标注要求，进行修改，按时报送至发展规划科。另：1.村庄建设类项目，一是建设内容涉及的行业部门要出具意见，二是要配套衔接资金以外的其他资金，三是管护单位、管护经费来源要写明。2.创业就业补贴项目必列，但部分县区未列。</t>
  </si>
  <si>
    <t>林芝市合计：</t>
  </si>
  <si>
    <t>市级</t>
  </si>
  <si>
    <t>（一）生产发展类（含产业基础设施配套类）</t>
  </si>
  <si>
    <t>林芝市</t>
  </si>
  <si>
    <r>
      <rPr>
        <sz val="24"/>
        <rFont val="宋体"/>
        <charset val="134"/>
        <scheme val="minor"/>
      </rPr>
      <t>易贡茶场标准化茶叶成品仓储建设项目</t>
    </r>
    <r>
      <rPr>
        <b/>
        <sz val="24"/>
        <rFont val="宋体"/>
        <charset val="134"/>
        <scheme val="minor"/>
      </rPr>
      <t>（25年已入库进行备注</t>
    </r>
    <r>
      <rPr>
        <sz val="24"/>
        <rFont val="宋体"/>
        <charset val="134"/>
        <scheme val="minor"/>
      </rPr>
      <t>）</t>
    </r>
  </si>
  <si>
    <t>易贡茶场（茶叶二队）</t>
  </si>
  <si>
    <r>
      <rPr>
        <b/>
        <sz val="22"/>
        <rFont val="宋体"/>
        <charset val="134"/>
        <scheme val="minor"/>
      </rPr>
      <t xml:space="preserve">
项目总体情况：</t>
    </r>
    <r>
      <rPr>
        <sz val="22"/>
        <rFont val="宋体"/>
        <charset val="134"/>
        <scheme val="minor"/>
      </rPr>
      <t>根据《自治区农业农村厅关于做好 2026年财政常态化帮扶补助资金项目前期工作的通知》文件要求，进一步发展生态导向特色优势区，推广标准化生产技术模式，建设低氟健康茶标准化生产基地，打造全国知名高山有机茶产区。</t>
    </r>
    <r>
      <rPr>
        <b/>
        <sz val="22"/>
        <rFont val="宋体"/>
        <charset val="134"/>
        <scheme val="minor"/>
      </rPr>
      <t>1.建设内容：</t>
    </r>
    <r>
      <rPr>
        <sz val="22"/>
        <rFont val="宋体"/>
        <charset val="134"/>
        <scheme val="minor"/>
      </rPr>
      <t>项目总占地1242平方米，建筑面积1065平方米。其中</t>
    </r>
    <r>
      <rPr>
        <b/>
        <sz val="22"/>
        <rFont val="宋体"/>
        <charset val="134"/>
        <scheme val="minor"/>
      </rPr>
      <t>仓库主体建设：</t>
    </r>
    <r>
      <rPr>
        <sz val="22"/>
        <rFont val="宋体"/>
        <charset val="134"/>
        <scheme val="minor"/>
      </rPr>
      <t>采用坚固耐用的钢筋混凝土结构。地面做到硬实、平整，用防潮、防尘材料处理；墙壁与天花板使用易清洁、无毒、浅色且不易脱落的装修材料；屋顶具备优质防水、防潮及隔热性能，避免雨水渗漏危及茶叶品质。</t>
    </r>
    <r>
      <rPr>
        <b/>
        <sz val="22"/>
        <rFont val="宋体"/>
        <charset val="134"/>
        <scheme val="minor"/>
      </rPr>
      <t>仓库分区设置：</t>
    </r>
    <r>
      <rPr>
        <sz val="22"/>
        <rFont val="宋体"/>
        <charset val="134"/>
        <scheme val="minor"/>
      </rPr>
      <t>依据运营需求划分不同功能区，除核心成品存储区外，常设检验区，配置茶叶检验设备，检验出入库茶叶品质等。</t>
    </r>
    <r>
      <rPr>
        <b/>
        <sz val="22"/>
        <rFont val="宋体"/>
        <charset val="134"/>
        <scheme val="minor"/>
      </rPr>
      <t>温湿度控制设施：</t>
    </r>
    <r>
      <rPr>
        <sz val="22"/>
        <rFont val="宋体"/>
        <charset val="134"/>
        <scheme val="minor"/>
      </rPr>
      <t>配置专业温湿度控制器与相关设备，实时监测并精准调节环境温湿度，维持适宜茶叶储存的状态。建设冷库，装配适配的制冷机组、保温门及自动控制系统等。</t>
    </r>
    <r>
      <rPr>
        <b/>
        <sz val="22"/>
        <rFont val="宋体"/>
        <charset val="134"/>
        <scheme val="minor"/>
      </rPr>
      <t>通风系统：</t>
    </r>
    <r>
      <rPr>
        <sz val="22"/>
        <rFont val="宋体"/>
        <charset val="134"/>
        <scheme val="minor"/>
      </rPr>
      <t>安装通风设备，保障仓库内空气流通，规避因潮湿或空气不流动致使茶叶受潮、发霉或串味等状况。</t>
    </r>
    <r>
      <rPr>
        <b/>
        <sz val="22"/>
        <rFont val="宋体"/>
        <charset val="134"/>
        <scheme val="minor"/>
      </rPr>
      <t>安全防护设施：</t>
    </r>
    <r>
      <rPr>
        <sz val="22"/>
        <rFont val="宋体"/>
        <charset val="134"/>
        <scheme val="minor"/>
      </rPr>
      <t>配备消防设备，安装防盗系统，全方位保护仓库及茶叶成品的安全。</t>
    </r>
    <r>
      <rPr>
        <b/>
        <sz val="22"/>
        <rFont val="宋体"/>
        <charset val="134"/>
        <scheme val="minor"/>
      </rPr>
      <t>信息化管理系统：</t>
    </r>
    <r>
      <rPr>
        <sz val="22"/>
        <rFont val="宋体"/>
        <charset val="134"/>
        <scheme val="minor"/>
      </rPr>
      <t>引入仓储管理系统等技术，达成茶叶入库、出库、库存管理的数字化与智能化，实现精准批次追踪，提升仓库管理效率。</t>
    </r>
    <r>
      <rPr>
        <b/>
        <sz val="22"/>
        <rFont val="宋体"/>
        <charset val="134"/>
        <scheme val="minor"/>
      </rPr>
      <t>建设地点：</t>
    </r>
    <r>
      <rPr>
        <sz val="22"/>
        <rFont val="宋体"/>
        <charset val="134"/>
        <scheme val="minor"/>
      </rPr>
      <t xml:space="preserve">易贡茶场茶叶二队。
</t>
    </r>
    <r>
      <rPr>
        <b/>
        <sz val="22"/>
        <rFont val="宋体"/>
        <charset val="134"/>
        <scheme val="minor"/>
      </rPr>
      <t>可行性：</t>
    </r>
    <r>
      <rPr>
        <sz val="22"/>
        <rFont val="宋体"/>
        <charset val="134"/>
        <scheme val="minor"/>
      </rPr>
      <t xml:space="preserve">一是技术可行。易贡茶场现有占地约5000平方米的茶叶加工厂一座，茶园5350亩，每年藏茶产能40万斤，名优细茶产能6万斤。项目建成后，可以解决茶场仓储能力不足的问题，从而提高产品品质，提升产品营销能力。二是市场可行。目前西藏自治区的藏传市场需求量超过1万吨，而目前茶场受制于仓储能力，每年仅能满足约20万斤的藏茶和名优茶生产储存。项目建成后，茶场可大幅提高藏茶和名优茶生产产量，提高茶叶产品仓储能力，提升产品品质，提高茶场在茶叶市场中的竞争能力，提高产品销售能力。三是用地有保障。该项目拟建设地点的土地属于茶场自有的老旧房屋，土地属性属于建设用地，不存在用地手续方面的问题。
</t>
    </r>
    <r>
      <rPr>
        <b/>
        <sz val="22"/>
        <rFont val="宋体"/>
        <charset val="134"/>
        <scheme val="minor"/>
      </rPr>
      <t>必要性：</t>
    </r>
    <r>
      <rPr>
        <sz val="22"/>
        <rFont val="宋体"/>
        <charset val="134"/>
        <scheme val="minor"/>
      </rPr>
      <t>一是进一步落实农业部、西藏自治区、林芝市委市政府关于发展茶产业的重大决策部署，将茶场建设成为全区标志性的现代化茶叶生产企业。二是全面提高产品物流仓储水平。目前茶场现有的仓储面积满足不了市场需求，也受制于没有高标准的茶叶仓储能力，每年的藏茶储存、名优茶储存面临极大的困难，造成大量产品浪费。通过实施该项目以满足产品仓存、供货需求、食品安全的需要。项目建成后，可以提高公司产品生产储存能力，优化产品生产结构，实现货物的快速存储、拣选和装载,缩短物流周期,提高物流效率。三是助力打造高标准高原有机茶生产基地。通过实施该项目，一方面为茶场在产品物流仓储方面补齐短板，提高产品的生产能力，提高企业效益，增加当地职工群众茶叶收入。</t>
    </r>
  </si>
  <si>
    <t>新建</t>
  </si>
  <si>
    <t>林芝农垦易贡茶业有限公司</t>
  </si>
  <si>
    <t>联农带农方式
（一）项目中联农方案
1.吸纳当地茶农和群众劳动力稳定就业情况
本项目预计工期为9个月，用工人数约为22人，高峰可达42人，可为易贡茶场提供40%的就业岗位。
2.促进茶农共享资产收益情况
项目施工期间，施工单位向易贡茶场当地茶农及群众预计租赁挖掘机、装载机等大型机械费约65万元。
（二）项目建成后联农方案
1.吸纳农村劳动力稳定就业情况
项目完成后，直接带动当地186名茶农采购茶青应采尽采，带动加工厂5名工作人员就业。
2.促进农户共享资产收益情况
直接带动当地茶农采购茶青625吨，年人均增收1.2万元。带动加工厂22名工作人员就业增收，年人均增收2.3万元，带动公司经济增长等。</t>
  </si>
  <si>
    <t>经济效益
项目投产后，可满足茶场年生产藏茶40万斤的储存需求，同时提高各类茶叶产品的品质，通过项目投产辐射带动茶场5家自营店、经销商等，可实现年茶叶增收产品销售250万元以上。
社会效益
带动当地186名茶农采购茶青625吨，年人均增收1.2万元。带动加工厂22名工作人员增收，年人均增收2.3万元。增加加工厂临时工5名就业，年人均收入2.5万元。
生态效益
加强食品安全，提高产品质量，以及本项目制定了生态环境保护实施方案，做好环境保护工作。</t>
  </si>
  <si>
    <t>目前完成可研及初步设计编制，用地手续齐全</t>
  </si>
  <si>
    <t>易贡茶场高原有机茶标准化生产基地建设项目</t>
  </si>
  <si>
    <t>易贡茶场</t>
  </si>
  <si>
    <r>
      <rPr>
        <sz val="22"/>
        <rFont val="宋体"/>
        <charset val="134"/>
        <scheme val="minor"/>
      </rPr>
      <t xml:space="preserve">
</t>
    </r>
    <r>
      <rPr>
        <b/>
        <sz val="22"/>
        <rFont val="宋体"/>
        <charset val="134"/>
      </rPr>
      <t>项目总体情况</t>
    </r>
    <r>
      <rPr>
        <sz val="22"/>
        <rFont val="宋体"/>
        <charset val="134"/>
        <scheme val="minor"/>
      </rPr>
      <t>：根据《自治区农业农村厅关于做好 2026年财政常态化帮扶补助资金项目前期工作的通知》文件要求，进一步发展生态导向特色优势区，推广标准化生产技术模式，建设低氟健康茶标准化生产基地，打造全国知名高山有机茶产区。经茶场多年经营，现茶田土壤问题越发严峻，土壤中微量元素如镁、锌、硼等也存在不同程度的缺乏，严重影响茶树的正常生长和茶叶品质，加上茶园排水设施不全，容易积水、导致根系腐烂，产量下降，需大面积的补种藏茶1号茶苗，修复缺株断行的茶园，尽快提升老茶园的整体台刈，确保产量提升，提高企业效益。</t>
    </r>
    <r>
      <rPr>
        <b/>
        <sz val="22"/>
        <rFont val="宋体"/>
        <charset val="134"/>
      </rPr>
      <t>建设内容：</t>
    </r>
    <r>
      <rPr>
        <sz val="22"/>
        <rFont val="宋体"/>
        <charset val="134"/>
        <scheme val="minor"/>
      </rPr>
      <t>项目占地共1200亩，其中在生产连队一队7号茶田200亩茶树补栽、排水沟硬化；对生产连队一队8号450亩、二队200亩、三队200亩、单卡队100亩进行茶园土壤改良、以及建设各生产连队沤肥基地、茶园灌溉、茶园台刈；在生产连队2队建设50亩的茶树品种园。</t>
    </r>
    <r>
      <rPr>
        <b/>
        <sz val="22"/>
        <rFont val="宋体"/>
        <charset val="134"/>
      </rPr>
      <t>建设地点</t>
    </r>
    <r>
      <rPr>
        <sz val="22"/>
        <rFont val="宋体"/>
        <charset val="134"/>
        <scheme val="minor"/>
      </rPr>
      <t xml:space="preserve">：生产连队1队、二队、三队及单卡队。
</t>
    </r>
    <r>
      <rPr>
        <b/>
        <sz val="22"/>
        <rFont val="宋体"/>
        <charset val="134"/>
      </rPr>
      <t>可行性：</t>
    </r>
    <r>
      <rPr>
        <sz val="22"/>
        <rFont val="宋体"/>
        <charset val="134"/>
        <scheme val="minor"/>
      </rPr>
      <t xml:space="preserve">一是技术可行。如土壤改良（如增施有机肥、测土配方施肥）、排水沟硬化、茶树台刈、灌溉系统建设等均为农业领域成熟技术，无需突破复杂技术壁垒。二是资源可行。沤肥基地可利用茶园修剪枝条、周边农作物秸秆等废弃物，原料易获取；品种园可与农业科研院所合作引种，资源渠道稳定。
</t>
    </r>
    <r>
      <rPr>
        <b/>
        <sz val="22"/>
        <rFont val="宋体"/>
        <charset val="134"/>
      </rPr>
      <t>必要性：</t>
    </r>
    <r>
      <rPr>
        <sz val="22"/>
        <rFont val="宋体"/>
        <charset val="134"/>
        <scheme val="minor"/>
      </rPr>
      <t>一是茶园品质提升的根本前提:进行土壤改良后，解决长期种植导致的土壤板结、肥力下降问题，是提升茶叶香气、口感等核心品质的根本前提。二是茶园可持续发展的必要措施，补栽可修复缺株断行的茶园，保证产量；台刈能更新老化茶树，恢复树势，避免因树龄过大导致的产量锐减、品质下滑。三是茶园基础设施的保障：硬化排水沟的建设可有效防止雨季积水烂根，灌溉系统建设能应对旱季缺水，两者结合可消除“靠天吃饭”的风险，保障茶园生产稳定性。四是建设茶树品种园与沤肥基地：品种园可引种、筛选更优质、抗寒、抗病的茶树品种，为后续茶园升级储备资源；沤肥基地能提供有机天然肥料，契合当前绿色、有机茶叶的市场需求，提升产品附加值。</t>
    </r>
  </si>
  <si>
    <t>（一）项目中联农方案
1.吸纳当地茶农和待业青年劳动力情况
本项目预计工期为10个月，用工人数约为212人，高峰可达240人，可为易贡茶场茶农及待业青年收益增长30%的收入。
2.促进茶农及待业青年共享收益情况
项目施工期间，施工单位向易贡茶场当地茶农及待业青年预计租赁机械费约25万元。
（二）项目建成后联农方案
1.吸纳年轻劳动力稳定就业情况
项目完成后，茶园每年能提升10%的产量，提高产品的生产能力，提高企业效益，增加当地职工及待业青年茶青鲜叶收入。</t>
  </si>
  <si>
    <t>经济效益：项目实施后，随着产量和品质的提高，每年可增加186名茶农收入，同时降低生产成本，提高茶园的经济效益。此外，项目的实施还将带动当地茶叶加工、销售等相关产业的发展，增加就业机会，促进农民增收。
 生态效益：补栽茶树可以增加茶园植被覆盖率，减少水土流失，改善土壤结构，可提高土壤肥力，促进茶园生态系统的平衡和稳定。建设沤肥基地可有效利用茶树修剪枝条、农作物秸秆等，促进农业废弃物循环利用，具有良好的生态效益。
 社会效益：通过项目的实施，将提高当地茶农的种植技术水平和管理能力，增强茶农的市场意识和竞争意识，促进当地茶叶产业的健康发展。此外，项目的实施还将为当地农村经济发展注入新的活力，促进农村社会的和谐稳定。</t>
  </si>
  <si>
    <t>西藏首块规模茶田保护提升项目</t>
  </si>
  <si>
    <t>易贡茶场一号茶田</t>
  </si>
  <si>
    <r>
      <rPr>
        <b/>
        <sz val="22"/>
        <rFont val="宋体"/>
        <charset val="134"/>
        <scheme val="minor"/>
      </rPr>
      <t>项目总体情况：</t>
    </r>
    <r>
      <rPr>
        <sz val="22"/>
        <rFont val="宋体"/>
        <charset val="134"/>
      </rPr>
      <t xml:space="preserve">易贡茶场一号茶田占地100亩，主要建设内容：1.茶树资源保护：对老茶树进行全面普查，详细记录树龄、生长状况、品种特征等信息并建立档案。2.基础设施完善：对茶田的灌溉系统进行升级，引入滴灌、喷灌等节水灌溉技术，保证茶树生长所需水分精准供应。完善排水设施，避免雨季积水对茶树根系造成损害。此外，还需修缮和拓宽茶田内的道路，便于茶叶采摘、运输以及农业机械通行，提高生产效率。3.加强对茶田土壤的保护与改良，定期检测土壤肥力和酸碱度，合理施用有机肥和生物菌肥，改善土壤结构，提升土壤肥力。4.茶文化传承与展示：深入挖掘西藏首块茶田的历史文化内涵，收集整理与茶田相关的历史资料、故事传说、制茶技艺等。通过建设茶文化博物馆、展示馆，利用实物、图片、多媒体等形式进行展示，让游客和当地居民更直观地了解西藏茶文化的发展历程。同时，开展茶文化活动等。 </t>
    </r>
    <r>
      <rPr>
        <b/>
        <sz val="22"/>
        <rFont val="宋体"/>
        <charset val="134"/>
        <scheme val="minor"/>
      </rPr>
      <t>可行性：</t>
    </r>
    <r>
      <rPr>
        <sz val="22"/>
        <rFont val="宋体"/>
        <charset val="134"/>
      </rPr>
      <t>一是生态茶园建设技术可行。易贡茶场在高原生态茶园茶树种植、茶树生态栽培、病虫害绿色防控、灌溉排水等技术成熟。二是资源与条件可行。一号茶田位于303省道旁，便于开展施工及管护工作，同时茶田附近有国网电力和高山积雪融水，可接通电力和引山水灌溉茶田。三是茶叶销售市场可行。一号茶田是1963年十八军正式开垦出西藏第一块成规模茶田，结合其红色文件历史基因和独特的高原生太有机茶特色，市场推广前景广阔。</t>
    </r>
    <r>
      <rPr>
        <b/>
        <sz val="22"/>
        <rFont val="宋体"/>
        <charset val="134"/>
        <scheme val="minor"/>
      </rPr>
      <t>必要性：</t>
    </r>
    <r>
      <rPr>
        <sz val="22"/>
        <rFont val="宋体"/>
        <charset val="134"/>
      </rPr>
      <t>一项目的建设进一步落实农业农村厅关于建设“三区三带”以生态为导向的高原特色产品优势区，推广西藏首块高原生态有机茶，擦亮易贡茶场茶叶品牌；二项目的建设是将“以茶促旅、以旅兴茶”的乡村振兴项目做好延续的要求。将西藏首块茶田打造成最美的生态有机茶园，符合了易贡茶场未来茶旅融合乡村旅游发展的核心方向。三项目的建设是保护和记录西藏首块茶田红色历史文化的要求。一号茶田是解放军十八军1963年种植的西藏历史上第一座规模化茶田。易贡茶场作为西藏唯一的国有茶场，其发展历程与解放西藏、建设边疆的红色历史紧密相连。四项目的建设是发展高原特色农产品精深加工、打造西藏茶叶标杆品牌的核心环节。易贡茶场一号茶田拥有世界上海拔最高的珍稀老茶树资源，为易贡茶场开发顶级高原有机茶、树立“西藏高原茶”高端品牌形象提供不可复制的核心原料保障。五项目的建设是是支援促进就业、带动茶场职工群众脱贫致富和增加就业的需要。借鉴成功经验，旅游开发不仅能直接吸引客流，更能有效创造就业岗位。当前，茶场尚有超过30名中青年待业人员。本项目的实施，既能在建设期直接拉动用工，更将在运营阶段持续吸纳本地劳动力，为茶场提供稳定就业机会，助力社会稳定。</t>
    </r>
  </si>
  <si>
    <t>联农带农方式
（一）项目中联农方案
1.吸纳当地茶农和群众劳动力就业情况
本项目预计工期为5个月，用工人数约为30人，可为易贡茶场提供30%的就业岗位。
2.促进茶农共享资产收益情况
项目施工期间，施工单位向易贡茶场当地茶农及群众预计租赁机械费约30万元。
（二）项目建成后联农方案
1.吸纳农村劳动力稳定就业情况
项目完成后，通过增加日常管护作业直接带动当地群众就业，年增收20万元。</t>
  </si>
  <si>
    <t xml:space="preserve">经济效益
项目投产后，（一）生态保护与可持续发展。保护60年老茶树基因，为选育耐寒品种提供母本。同时老茶田历经60年自然演化，形成适应高海拔（2000-2300米）的独特生态系统，保留原生微生物群落与益虫栖息地，为生态茶园建设提供样板。                     （二）茶产品溢价与品牌差异化。红色文化赋能茶叶品牌，增强了品牌附加值；结合红色IP开发例如“将军茶”，形成独特竞争力，助力茶叶打入高端市场。
（三）文化传承与身份分认同。一是保护了西藏茶文化起源地。易贡茶场拥有“西藏第一块茶田”，是西藏茶产业的物质见证。遗址公园通过划定核心保护区、复原军垦场景（如场景雕塑、木犁），可系统保存藏茶起源记忆，填补西藏农业文化遗产空白。二是强化民族团结纽带。茶田是汉藏交融的象征——从唐代茶马古道贸易到解放军引种茶苗，均体现“茶为媒”的民族情感。遗址公园结合张国华将军雕塑、十八军故事展等红色元素，可深化“民族团结茶”的集体认同，成为爱国主义教育基地。
社会效益
项目实施过程中带动当地群众参工参建约30人，人均增收1.2万元。项目投产后带动群众约5人就业年人均增收4万元。
生态效益
加强食品安全，提高产品质量，以及本项目制定了生态环境保护实施方案，做好环境保护工作。
</t>
  </si>
  <si>
    <t>目前正在编制实施方案，用地手续齐全</t>
  </si>
  <si>
    <t>易贡茶场“庭院经济”（去掉）茶旅融合小镇项目（3/4、选一个，或合并资金减量）</t>
  </si>
  <si>
    <t>易贡茶场（茶叶一队、二队、三队）重点围绕茶业二队</t>
  </si>
  <si>
    <r>
      <rPr>
        <b/>
        <sz val="22"/>
        <rFont val="宋体"/>
        <charset val="134"/>
        <scheme val="minor"/>
      </rPr>
      <t>项目总体情况：</t>
    </r>
    <r>
      <rPr>
        <sz val="22"/>
        <rFont val="宋体"/>
        <charset val="134"/>
        <scheme val="minor"/>
      </rPr>
      <t>项目以企业为引领，采用“企业+庭院”模式。</t>
    </r>
    <r>
      <rPr>
        <b/>
        <sz val="22"/>
        <rFont val="宋体"/>
        <charset val="134"/>
        <scheme val="minor"/>
      </rPr>
      <t>主要建设内容：</t>
    </r>
    <r>
      <rPr>
        <sz val="22"/>
        <rFont val="宋体"/>
        <charset val="134"/>
        <scheme val="minor"/>
      </rPr>
      <t xml:space="preserve">1. 庭院茶园改造：对茶场职工庭院进行统一规划，合理划分种植区域，规范茶树种植布局，在庭院内种植各类特色茶树品种，形成错落有致的微型茶园景观。同时，为庭院茶园引入智能化灌溉系统，根据茶树生长需求定时定量供水，既节省水资源，又保障茶树健康生长。
2. 特色民宿打造：鼓励职工将自家闲置房屋改造成民宿，按照藏式风格统一进行外观设计和内部装修，融入茶文化元素，完善民宿配套设施，配备高品质的床上用品、洗漱用品，提供24小时热水、无线网络等服务 ，提升游客居住体验。
3. 茶文化体验设施建设：在小镇中心区域建设茶文化体验中心，通过实物展示、多媒体演示、互动体验等方式，展示易贡茶场的历史变迁、茶叶种植技术、制茶工艺等。设置手工制茶体验区，邀请专业制茶师傅现场指导游客体验杀青、揉捻、烘焙等制茶工序，4. 商业配套设施建设：建设特色商业街，汇聚茶叶销售、藏式手工艺品、特色小吃、旅游纪念品等各类店铺，为游客提供丰富的购物和美食体验。完善小镇的公共服务设施，5. 基础设施完善：对小镇的水电、通信等基础设施进行全面升级改造，保障水电供应稳定，通信网络畅通。加强小镇的环境卫生管理，定期清理垃圾，维护小镇的整洁美观；完善消防设施，确保消防安全。6. 产业联动与培训：建立茶产业与民宿、餐饮等产业的联动机制，推动各产业协同发展，形成完整的产业链。加强对当地居民的培训，开展茶叶种植、制茶工艺、民宿经营等方面的培训课程，提高居民的业务技能和服务水平，促进居民增收致富 。
</t>
    </r>
    <r>
      <rPr>
        <b/>
        <sz val="22"/>
        <rFont val="宋体"/>
        <charset val="134"/>
        <scheme val="minor"/>
      </rPr>
      <t>必要性：</t>
    </r>
    <r>
      <rPr>
        <sz val="22"/>
        <rFont val="宋体"/>
        <charset val="134"/>
        <scheme val="minor"/>
      </rPr>
      <t xml:space="preserve">一是产业转型升级需求。易贡茶场过去产业结构单一，主要依赖茶叶种植，通过发展茶旅小镇，延伸产业链，从实际出发，走特色化、差异化发展路子，宜种则种、宜养则养、宜加则加、宜商则商、探索发展多种类型庭院经济，因地制宜发展庭院经济、提升茶叶附加值，实现产业多元化和转型升级。二是促进地方经济发展。带动茶叶种植、采摘、加工、餐饮、住宿、交通、由我公司藏茶非遗传承人带领制作手工艺品等相关产业发展，创造大量就业岗位，增加居民收入，提升地方知名度。三是文化传承与保护。挖掘和传承红色文化、茶文化，绿化美化庭院，改善农村人居环境，实现资源利用更加高效庭院环境更加美丽，让更多人了解易贡的历史和文化，增强文化自信和民族自豪感。
</t>
    </r>
  </si>
  <si>
    <t>一、企业与农户合作。
（一）企业与茶场居民签订合作协议，获得租金收入；（涉及15户，一年收入：30.8万元
（二）参与茶叶种植采摘，获取劳务报酬；涉及资金：423万
（三）现有部分农户经营庭院旅游项目，企业提供培训、门面提升改造、餐饮住宿统一化、客源引流等支持，收入按一定比例与企业分成 。涉及资金：1200万元。
二、就业带动。
（一）企业优先招聘当地居民或待业青年、未就业大学生，涵盖茶叶种植、加工、旅游服务、导游讲解等岗位，提升居民职业技能和收入水平。涉及资金：365万元。</t>
  </si>
  <si>
    <t>经济效益
一是项目投产后，通过茶旅融合，茶叶销售额逐年增长，旅游收入成为新增长点，旅游接待人数和收入稳步上升，带动相关产业收入大幅增长，预计未来随着项目完善，经济效益将更加显著。
二是企业优先招聘当地居民或待业青年、未就业大学生，涵盖茶叶种植、加工、旅游服务、导游讲解等岗位，提升居民职业技能和收入水平。涉及资金：365万元
三是生态效益
加强食品安全，提高产品质量，做好环境保护工作。重生态环境保护，发展生态农业和绿色旅游，减少农业面源污染，保护森林植被和生物多样性，实现经济与生态协调发展。</t>
  </si>
  <si>
    <t>巴宜区</t>
  </si>
  <si>
    <t>米瑞乡娟姗奶牛到户养殖整村推广项目</t>
  </si>
  <si>
    <t>麦娘麦村、增巴村、米瑞村</t>
  </si>
  <si>
    <r>
      <rPr>
        <b/>
        <sz val="22"/>
        <rFont val="仿宋_GB2312"/>
        <charset val="134"/>
      </rPr>
      <t>建设内容</t>
    </r>
    <r>
      <rPr>
        <sz val="22"/>
        <rFont val="仿宋_GB2312"/>
        <charset val="134"/>
      </rPr>
      <t xml:space="preserve">：采购2-2.5岁龄娟姗奶牛302头，到户养殖。
</t>
    </r>
    <r>
      <rPr>
        <b/>
        <sz val="22"/>
        <rFont val="仿宋_GB2312"/>
        <charset val="134"/>
      </rPr>
      <t>可行性</t>
    </r>
    <r>
      <rPr>
        <sz val="22"/>
        <rFont val="仿宋_GB2312"/>
        <charset val="134"/>
      </rPr>
      <t xml:space="preserve">：米瑞乡大部分为自然保护区，可用地较少，且米瑞乡到户养殖项目采取“集体管理+到户经营”的利益联结方式较为成熟，能有效增加群众及村集体经济收入。
</t>
    </r>
    <r>
      <rPr>
        <b/>
        <sz val="22"/>
        <rFont val="仿宋_GB2312"/>
        <charset val="134"/>
      </rPr>
      <t>必要性</t>
    </r>
    <r>
      <rPr>
        <sz val="22"/>
        <rFont val="仿宋_GB2312"/>
        <charset val="134"/>
      </rPr>
      <t xml:space="preserve">：是巩固和提升畜牧产业在巴宜区畜牧业经济发展中地位的客观要求；是推动巴宜区畜牧业产业结构的战略性调整，培育新的经济增长点的需要；是巴宜区现代畜牧业发展的必然选择和客观要求
</t>
    </r>
    <r>
      <rPr>
        <b/>
        <sz val="22"/>
        <rFont val="仿宋_GB2312"/>
        <charset val="134"/>
      </rPr>
      <t>经营主体</t>
    </r>
    <r>
      <rPr>
        <sz val="22"/>
        <rFont val="仿宋_GB2312"/>
        <charset val="134"/>
      </rPr>
      <t>：农户</t>
    </r>
  </si>
  <si>
    <t>米瑞乡人民政府</t>
  </si>
  <si>
    <t>到户项目无需尽职调查，联农带农机制已制定。
建成后到户经营，采取“村集体管理+到户经营”的利益联结方式运营。</t>
  </si>
  <si>
    <t xml:space="preserve">社会效益：项目建成后，能够增加群众的收入来源，改善其生活质量，让群众通过自己的双手致富，也能使脱贫户思想上从“要我致富”到“我要致富”转变观念，增强靠双手勤劳致富的思想。同时，可以辐射带动周边村庄农民群众思想转变。
经济效益：经初步估算每头娟姗奶牛每年能产生5000元左右的经济效益，平均每年能带动户均增收1万元左右。养殖户以每头500元的标准上缴村集体，预计为麦娘麦村33户160人、增巴村79户371人、米瑞村29户110人户均增收1万元及村集体经济创收年15万元。
</t>
  </si>
  <si>
    <t>林芝镇娟姗奶牛到户养殖整村推广项目</t>
  </si>
  <si>
    <t>达则村、曲古村、果若村</t>
  </si>
  <si>
    <r>
      <rPr>
        <b/>
        <sz val="22"/>
        <rFont val="仿宋_GB2312"/>
        <charset val="134"/>
      </rPr>
      <t>建设内容</t>
    </r>
    <r>
      <rPr>
        <sz val="22"/>
        <rFont val="仿宋_GB2312"/>
        <charset val="134"/>
      </rPr>
      <t xml:space="preserve">：采购2-2.5岁龄娟姗奶牛106头，到户养殖。
</t>
    </r>
    <r>
      <rPr>
        <b/>
        <sz val="22"/>
        <rFont val="仿宋_GB2312"/>
        <charset val="134"/>
      </rPr>
      <t>可行性</t>
    </r>
    <r>
      <rPr>
        <sz val="22"/>
        <rFont val="仿宋_GB2312"/>
        <charset val="134"/>
      </rPr>
      <t xml:space="preserve">：，且林芝镇到户养殖项目采取“村集体管理+到户经营”的利益联结方式已经建立，能有效增加群众及村集体经济收入。
</t>
    </r>
    <r>
      <rPr>
        <b/>
        <sz val="22"/>
        <rFont val="仿宋_GB2312"/>
        <charset val="134"/>
      </rPr>
      <t>必要性</t>
    </r>
    <r>
      <rPr>
        <sz val="22"/>
        <rFont val="仿宋_GB2312"/>
        <charset val="134"/>
      </rPr>
      <t xml:space="preserve">：提高村酥油、奶渣产量，优化畜牧业整体结构，增加群众收入和村集体经济收入。
</t>
    </r>
    <r>
      <rPr>
        <b/>
        <sz val="22"/>
        <rFont val="仿宋_GB2312"/>
        <charset val="134"/>
      </rPr>
      <t>经营主体</t>
    </r>
    <r>
      <rPr>
        <sz val="22"/>
        <rFont val="仿宋_GB2312"/>
        <charset val="134"/>
      </rPr>
      <t>：农户</t>
    </r>
  </si>
  <si>
    <t>林芝镇人民政府</t>
  </si>
  <si>
    <t>到户项目无需尽职调查。联农带农机制已制定。
建成后到户经营，采取“村集体管理+到户经营”的利益联结方式运营。</t>
  </si>
  <si>
    <t xml:space="preserve">社会效益：项目建成后，能够增加群众的收入来源，改善农牧民生活质量，让群众通过自己的双手致富。
经济效益：提高酥油、奶渣产量。养殖户以每头500元的标准上缴村集体，村集体经济每年可增加5.3万元收入，户均增加收入酥油、奶渣2.09万元。
</t>
  </si>
  <si>
    <t>巴宜区杰麦村厂房修建项目</t>
  </si>
  <si>
    <t>布久乡杰麦村</t>
  </si>
  <si>
    <r>
      <rPr>
        <b/>
        <sz val="22"/>
        <rFont val="仿宋_GB2312"/>
        <charset val="134"/>
      </rPr>
      <t>建设内容</t>
    </r>
    <r>
      <rPr>
        <sz val="22"/>
        <rFont val="仿宋_GB2312"/>
        <charset val="134"/>
      </rPr>
      <t xml:space="preserve">：在布久乡杰麦村现有工业用地上修建厂房4座，共计6771平方米,用于加工，仓储物流租赁，配套公共卫生间1座26.24平方米，同时完善室外围墙、给排水、室外总平等附属设施。
</t>
    </r>
    <r>
      <rPr>
        <b/>
        <sz val="22"/>
        <rFont val="仿宋_GB2312"/>
        <charset val="134"/>
      </rPr>
      <t>可行性：</t>
    </r>
    <r>
      <rPr>
        <sz val="22"/>
        <rFont val="仿宋_GB2312"/>
        <charset val="134"/>
      </rPr>
      <t>1.</t>
    </r>
    <r>
      <rPr>
        <sz val="22"/>
        <rFont val="Arial"/>
        <charset val="134"/>
      </rPr>
      <t> </t>
    </r>
    <r>
      <rPr>
        <sz val="22"/>
        <rFont val="仿宋_GB2312"/>
        <charset val="134"/>
      </rPr>
      <t>土地资源。目前杰麦村拥有现成工业用地，可用于建设厂房，在土地供应方面具备可行性。2.</t>
    </r>
    <r>
      <rPr>
        <sz val="22"/>
        <rFont val="Arial"/>
        <charset val="134"/>
      </rPr>
      <t> </t>
    </r>
    <r>
      <rPr>
        <sz val="22"/>
        <rFont val="仿宋_GB2312"/>
        <charset val="134"/>
      </rPr>
      <t>市场需求。项目建设区有着优越的地理位置，位于林芝市经济开发区，随着经济的发展，对工业厂房的需求持续增长。周边地区的企业可能需要更多的生产空间，村集体厂房可以满足这一市场需求。可以根据当地产业特点和市场需求，有针对性地建设适合特定行业的厂房，提高出租或出售的可能性。3.</t>
    </r>
    <r>
      <rPr>
        <sz val="22"/>
        <rFont val="Arial"/>
        <charset val="134"/>
      </rPr>
      <t> </t>
    </r>
    <r>
      <rPr>
        <sz val="22"/>
        <rFont val="仿宋_GB2312"/>
        <charset val="134"/>
      </rPr>
      <t>人力资源。农村地区有丰富的劳动力资源，可以为入驻企业提供充足的用工支持。村民经过培训后，可以满足企业的不同用工需求，降低企业的用工成本。</t>
    </r>
    <r>
      <rPr>
        <b/>
        <sz val="22"/>
        <rFont val="仿宋_GB2312"/>
        <charset val="134"/>
      </rPr>
      <t>（增加重大项目的的影响。
必要性：</t>
    </r>
    <r>
      <rPr>
        <sz val="22"/>
        <rFont val="仿宋_GB2312"/>
        <charset val="134"/>
      </rPr>
      <t>1.</t>
    </r>
    <r>
      <rPr>
        <sz val="22"/>
        <rFont val="Arial"/>
        <charset val="134"/>
      </rPr>
      <t> </t>
    </r>
    <r>
      <rPr>
        <sz val="22"/>
        <rFont val="仿宋_GB2312"/>
        <charset val="134"/>
      </rPr>
      <t>发展集体经济。建设村集体厂房可以为村集体带来稳定的经济收入，增强村集体经济实力。通过出租，收取租金，为村里的公共事业和基础设施建设提供资金支持。2.</t>
    </r>
    <r>
      <rPr>
        <sz val="22"/>
        <rFont val="Arial"/>
        <charset val="134"/>
      </rPr>
      <t> </t>
    </r>
    <r>
      <rPr>
        <sz val="22"/>
        <rFont val="仿宋_GB2312"/>
        <charset val="134"/>
      </rPr>
      <t>促进就业。 厂房建成后，可以吸引企业入驻，为村民提供更多的就业机会，增加村民收入。村民在家门口就业，既能照顾家庭，又能减少外出务工的成本和风险。3.</t>
    </r>
    <r>
      <rPr>
        <sz val="22"/>
        <rFont val="Arial"/>
        <charset val="134"/>
      </rPr>
      <t> </t>
    </r>
    <r>
      <rPr>
        <sz val="22"/>
        <rFont val="仿宋_GB2312"/>
        <charset val="134"/>
      </rPr>
      <t xml:space="preserve">推动产业发展。村集体厂房可以吸引相关产业的企业入驻，形成产业集聚效应，推动当地产业的发展。促进农村产业结构调整，从传统农业向工业和服务业转型，提高农村经济的发展水平。
</t>
    </r>
    <r>
      <rPr>
        <b/>
        <sz val="22"/>
        <rFont val="仿宋_GB2312"/>
        <charset val="134"/>
      </rPr>
      <t>经营主体</t>
    </r>
    <r>
      <rPr>
        <sz val="22"/>
        <rFont val="仿宋_GB2312"/>
        <charset val="134"/>
      </rPr>
      <t>：布久乡杰麦村村集体经济组织</t>
    </r>
  </si>
  <si>
    <t>巴宜区农业农村局</t>
  </si>
  <si>
    <t>建成后由村集体经济组织运营管理，无需尽职调查。联农带农机制已制定。
项目建成后引以“承租企业+村集体+低收入村+农户”的方式，其中不低于30%的收益资金帮扶嘎玛片区。</t>
  </si>
  <si>
    <t xml:space="preserve">社会效益：带动周边农户积极参与到农业技术创新、产业结构调整行列中，从而达到带动村集体经济发展的目的。
经济效益：项目建成后，可解决就业岗位，增加当地农牧民经济增收，预计每年增收70万元，同时通过“强村带弱村”的方式，带动巴宜区布久乡嘎玛片区村集体经济发展。
</t>
  </si>
  <si>
    <t>前置手续已办理完成，已下达可研批复。</t>
  </si>
  <si>
    <t>巴宜区布久乡</t>
  </si>
  <si>
    <t>布久乡孜热村民宿项目</t>
  </si>
  <si>
    <t>布久乡孜热村</t>
  </si>
  <si>
    <r>
      <rPr>
        <b/>
        <sz val="22"/>
        <rFont val="仿宋_GB2312"/>
        <charset val="134"/>
      </rPr>
      <t>建设内容：</t>
    </r>
    <r>
      <rPr>
        <sz val="22"/>
        <rFont val="仿宋_GB2312"/>
        <charset val="134"/>
      </rPr>
      <t xml:space="preserve">孜热村为林芝市火车站所在地，因火车站征地拆迁，目前无村集体经济，该村以布久乡孜热村整村改造为契机，对原有8户破旧房屋及庭院进行提升改造，庭院内发展庭院经济，打造巴宜区古村落民宿，对约2000平方米房屋进行提升打造并配套相关附属设施，发展家庭民宿。
</t>
    </r>
    <r>
      <rPr>
        <b/>
        <sz val="22"/>
        <rFont val="仿宋_GB2312"/>
        <charset val="134"/>
      </rPr>
      <t>可行性</t>
    </r>
    <r>
      <rPr>
        <sz val="22"/>
        <rFont val="仿宋_GB2312"/>
        <charset val="134"/>
      </rPr>
      <t xml:space="preserve">：1.就近的交通条件，该村靠近火车站，有良好的区位优势。2旅游市场增长：林芝市作为旅游城市，随着人们生活水平的提高和对旅游的需求增加，旅游市场不断扩大，建设旅游民宿可以满足游客的住宿需求。3.特色住宿需求：游客对于特色住宿的需求日益增长，村集体建设的旅游民宿可以结合当地特色，提供不同于城市酒店的独特体验。
</t>
    </r>
    <r>
      <rPr>
        <b/>
        <sz val="22"/>
        <rFont val="仿宋_GB2312"/>
        <charset val="134"/>
      </rPr>
      <t>必要性：</t>
    </r>
    <r>
      <rPr>
        <sz val="22"/>
        <rFont val="仿宋_GB2312"/>
        <charset val="134"/>
      </rPr>
      <t xml:space="preserve">1.促进乡村旅游发展。旅游民宿的建设可以提升乡村旅游的接待能力和服务水平，满足游客的住宿需求，延长游客的停留时间，促进乡村旅游的发展。带动相关产业发展，如餐饮、购物、娱乐等，增加村民的就业机会和收入来源。2.提升村集体收入。村集体通过建设旅游民宿，可以获得民宿的经营收益，增加村集体的经济实力。同时，民宿的建设和运营也可以带动村集体其他产业的发展，实现多元化经营。
</t>
    </r>
    <r>
      <rPr>
        <b/>
        <sz val="22"/>
        <rFont val="仿宋_GB2312"/>
        <charset val="134"/>
      </rPr>
      <t>经营主体</t>
    </r>
    <r>
      <rPr>
        <sz val="22"/>
        <rFont val="仿宋_GB2312"/>
        <charset val="134"/>
      </rPr>
      <t>：孜热村村集体经济组织</t>
    </r>
    <r>
      <rPr>
        <b/>
        <sz val="22"/>
        <rFont val="仿宋_GB2312"/>
        <charset val="134"/>
      </rPr>
      <t>（经营主体在确定）</t>
    </r>
  </si>
  <si>
    <t>布久乡人民政府</t>
  </si>
  <si>
    <t>项目建设后由村集体经济组织无需尽职调查，联农带农机制已制定。
布久乡孜热村临近林芝市火车站，交通便利，通过“村集体+农户”的方式发展民宿经济，有助于群众自营创收，预计年带动增收50万元以上。</t>
  </si>
  <si>
    <t>社会效益：孜热村临近林芝市火车站，民宿的建设与运营有助于提升村庄的整体形象和基础设施水平，改善村民的生活环境，增强村民的归属感和幸福感。此外，民宿还能吸引更多的游客前来，促进文化交流，丰富村民的精神文化生活。从长远来看，这种模式有利于推动乡村振兴，实现农村产业融合发展，为村庄的可持续发展奠定坚实基础。
经济效益：民宿运营能为村民带来稳定的收入和就业机会，增加村民的经济收入，同时带动当地餐饮、购物等服务业发展，促进经济增长能帮助村内年增收50万元以上。</t>
  </si>
  <si>
    <t>（县、乡名称加上）章巴村娟姗奶牛到户养殖整村推广项目</t>
  </si>
  <si>
    <t>百巴镇章巴村</t>
  </si>
  <si>
    <r>
      <rPr>
        <b/>
        <sz val="22"/>
        <rFont val="仿宋_GB2312"/>
        <charset val="134"/>
      </rPr>
      <t>建设内容：</t>
    </r>
    <r>
      <rPr>
        <sz val="22"/>
        <rFont val="仿宋_GB2312"/>
        <charset val="134"/>
      </rPr>
      <t xml:space="preserve">采购2-2.5岁龄娟姗奶136头，到户养殖。
</t>
    </r>
    <r>
      <rPr>
        <b/>
        <sz val="22"/>
        <rFont val="仿宋_GB2312"/>
        <charset val="134"/>
      </rPr>
      <t>可行性</t>
    </r>
    <r>
      <rPr>
        <sz val="22"/>
        <rFont val="仿宋_GB2312"/>
        <charset val="134"/>
      </rPr>
      <t xml:space="preserve">：百巴镇为我区养殖大镇通过实施到户养殖项目采取“集体管理+到户经营”的利益联结方式技能有效增加群众增收又能增加村集体经济收入。
</t>
    </r>
    <r>
      <rPr>
        <b/>
        <sz val="22"/>
        <rFont val="仿宋_GB2312"/>
        <charset val="134"/>
      </rPr>
      <t>必要性</t>
    </r>
    <r>
      <rPr>
        <sz val="22"/>
        <rFont val="仿宋_GB2312"/>
        <charset val="134"/>
      </rPr>
      <t xml:space="preserve">：是巩固和提升畜牧产业在巴宜区畜牧业经济发展中地位的客观要求；是推动巴宜区畜牧业产业结构的战略性调整，培育新的经济增长点的需要；是巴宜区现代畜牧业发展的必然选择和客观要求。
</t>
    </r>
    <r>
      <rPr>
        <b/>
        <sz val="22"/>
        <rFont val="仿宋_GB2312"/>
        <charset val="134"/>
      </rPr>
      <t>经营主体</t>
    </r>
    <r>
      <rPr>
        <sz val="22"/>
        <rFont val="仿宋_GB2312"/>
        <charset val="134"/>
      </rPr>
      <t>：农牧民</t>
    </r>
  </si>
  <si>
    <t>百巴镇人民政府</t>
  </si>
  <si>
    <t xml:space="preserve">
社会效益：项目建成后，能够增加群众的收入来源，改善其生活质量，让群众通过自己的双手致富，也能使脱贫户思想上从“要我致富”到“我要致富”转变观念，增强靠双手勤劳致富的思想。同时，可以辐射带动周边村庄农民群众思想转变。
经济效益：经初步估算每头奶牛每年能产生5000元左右的经济效益。养殖户以每头500元的标准上缴村集体，村集体经济每年可增加6.8万元收入</t>
  </si>
  <si>
    <t>巴宜区百巴镇折巴村高标准果园建设项目</t>
  </si>
  <si>
    <t>百巴镇折巴村</t>
  </si>
  <si>
    <r>
      <rPr>
        <b/>
        <sz val="22"/>
        <rFont val="仿宋_GB2312"/>
        <charset val="134"/>
      </rPr>
      <t>建设内容</t>
    </r>
    <r>
      <rPr>
        <sz val="22"/>
        <rFont val="仿宋_GB2312"/>
        <charset val="134"/>
      </rPr>
      <t xml:space="preserve">：对135.63亩苗木基地进行场地清理、土地整治，新建1712.3米网围栏，防草布30701.60平方米，南迦苹果苗10130株，王林苹果苗10129株，固态有机肥692.46吨，水溶肥17.31吨，支撑架135.63亩，室外电气工程，水肥一体化系统，并配套相关附属设施。
</t>
    </r>
    <r>
      <rPr>
        <b/>
        <sz val="22"/>
        <rFont val="仿宋_GB2312"/>
        <charset val="134"/>
      </rPr>
      <t>可行性：</t>
    </r>
    <r>
      <rPr>
        <sz val="22"/>
        <rFont val="仿宋_GB2312"/>
        <charset val="134"/>
      </rPr>
      <t xml:space="preserve">有良好的政策支持，市场空间稳定，为改造后的销售提供保障。已有一定的基础设施，减少引种成本，增加苗木生长基础条件。
</t>
    </r>
    <r>
      <rPr>
        <b/>
        <sz val="22"/>
        <rFont val="仿宋_GB2312"/>
        <charset val="134"/>
      </rPr>
      <t>必要性</t>
    </r>
    <r>
      <rPr>
        <sz val="22"/>
        <rFont val="仿宋_GB2312"/>
        <charset val="134"/>
      </rPr>
      <t xml:space="preserve">：因村内牲畜较多，对苗木基地造成不小威胁，网围栏的建设能有效保护苗木生长，减少损失。良好的灌溉条件减少因设施落后灌溉不及时导致的生长不良现象。苗木基地的良好生长能增加销售量，帮助群众增收，助力乡村产业振兴。
</t>
    </r>
    <r>
      <rPr>
        <b/>
        <sz val="22"/>
        <rFont val="仿宋_GB2312"/>
        <charset val="134"/>
      </rPr>
      <t>经营主体：</t>
    </r>
    <r>
      <rPr>
        <sz val="22"/>
        <rFont val="仿宋_GB2312"/>
        <charset val="134"/>
      </rPr>
      <t>西藏上诚健康产业股份有限公司</t>
    </r>
  </si>
  <si>
    <t>尽职调查已开展，尽职调查报告已形成，联农带农机制已制定。
项目建成后采取“企业+村集体+群众”的利益联结模式。</t>
  </si>
  <si>
    <t>社会效益：通过立架系统及防护网的建设，首先可提高园区内苹果优质率达20%以上，园区每年综合优质果率可达到90%以上，基地能够充分消化村庄闲置劳力，增加群众收入，改善群众生活质量，提高群众幸福感。
经济效益：项目建设期间，可带动当地农牧民群众参与务工劳动，预计通过使用机械、人工等工作方式，创收利润在160万元人民币左右。通过项目建设，前三年可提供总投资额3%的利益分红，中间三年可提供总投资额4%的利益分红，之后可保障每年5%的利益分红。(与第三方签订协议时间约10年）</t>
  </si>
  <si>
    <r>
      <rPr>
        <b/>
        <sz val="24"/>
        <rFont val="仿宋_GB2312"/>
        <charset val="134"/>
      </rPr>
      <t>折巴村（伍巴自然村）苗圃基地建设项目“四个一批”</t>
    </r>
    <r>
      <rPr>
        <sz val="24"/>
        <rFont val="仿宋_GB2312"/>
        <charset val="134"/>
      </rPr>
      <t>（调整）在核实</t>
    </r>
  </si>
  <si>
    <r>
      <rPr>
        <sz val="24"/>
        <rFont val="仿宋_GB2312"/>
        <charset val="134"/>
      </rPr>
      <t>巴宜区更章乡高原林下生态</t>
    </r>
    <r>
      <rPr>
        <b/>
        <sz val="24"/>
        <rFont val="仿宋_GB2312"/>
        <charset val="134"/>
      </rPr>
      <t>复合</t>
    </r>
    <r>
      <rPr>
        <sz val="24"/>
        <rFont val="仿宋_GB2312"/>
        <charset val="134"/>
      </rPr>
      <t>种植</t>
    </r>
    <r>
      <rPr>
        <b/>
        <sz val="24"/>
        <rFont val="仿宋_GB2312"/>
        <charset val="134"/>
      </rPr>
      <t>发展（建议不写）</t>
    </r>
    <r>
      <rPr>
        <sz val="24"/>
        <rFont val="仿宋_GB2312"/>
        <charset val="134"/>
      </rPr>
      <t>项目</t>
    </r>
  </si>
  <si>
    <t>巴宜区更章乡白玛店村、娘萨村</t>
  </si>
  <si>
    <r>
      <rPr>
        <b/>
        <sz val="22"/>
        <rFont val="仿宋_GB2312"/>
        <charset val="134"/>
      </rPr>
      <t>建设内容：</t>
    </r>
    <r>
      <rPr>
        <sz val="22"/>
        <rFont val="仿宋_GB2312"/>
        <charset val="134"/>
      </rPr>
      <t>巴宜区林地资源丰富，以林地资源为依托，发展林下资源种植有利于稳定带动当地经济发展、提高当地人口就业率，项目地点位于更章乡娘萨村和白玛店村的3级林地，其中娘萨村200亩，白玛店村350亩，主要为种植藏药材、菌类等。建设藏药材种植基地200亩（黄精100亩，百合50亩，贝母30亩，20手掌参）,菌类350亩（100亩灵芝肽菇，50亩白灵菇，50桑黄，100亩虎掌菌，50亩白松茸），主要为林下种植,并配套基地基础设施建设。</t>
    </r>
    <r>
      <rPr>
        <b/>
        <sz val="22"/>
        <rFont val="仿宋_GB2312"/>
        <charset val="134"/>
      </rPr>
      <t>（种植种类太散，到底想发展什么，建议集中，不建议上生产资料如菌包）</t>
    </r>
    <r>
      <rPr>
        <sz val="22"/>
        <rFont val="仿宋_GB2312"/>
        <charset val="134"/>
      </rPr>
      <t xml:space="preserve">
本次投资主要用于基地基础设施建设,主要包括土地清表、修建网围栏6500米、网围栏大门4个、灌溉工程4000米、成品集装箱房（设备用房）6个、320立方米储水罐10座，碎石道路1000米等。种苗与生产资料，藏药材种苗，菌包等。
</t>
    </r>
    <r>
      <rPr>
        <b/>
        <sz val="22"/>
        <rFont val="仿宋_GB2312"/>
        <charset val="134"/>
      </rPr>
      <t>可行性</t>
    </r>
    <r>
      <rPr>
        <sz val="22"/>
        <rFont val="仿宋_GB2312"/>
        <charset val="134"/>
      </rPr>
      <t>：项目建设区优越的地理位置、丰富的林下种植经验为项目建设提供可能性。项目区位和交通优势显著。原有种植的成功经验，为本项目的建设运营提供了最大的保障。本项目建设符合国家有关方针、政策和法规，建设因地制宜、节约资源、保护环境，做到适用、经济、美观，符合节能、节地、节水、节材的要求。在社会需求的驱动下，相关行业不断深化供给侧改革，绿色产品、有机产品的供给逐步优化，绿色消费、体验消费需求持续增加，这些都为林下经济的发展提供了市场保障。</t>
    </r>
    <r>
      <rPr>
        <b/>
        <sz val="22"/>
        <rFont val="仿宋_GB2312"/>
        <charset val="134"/>
      </rPr>
      <t>（以项目是否落地、后期运营是否可行等方面进行描述）</t>
    </r>
    <r>
      <rPr>
        <sz val="22"/>
        <rFont val="仿宋_GB2312"/>
        <charset val="134"/>
      </rPr>
      <t xml:space="preserve">
</t>
    </r>
    <r>
      <rPr>
        <b/>
        <sz val="22"/>
        <rFont val="仿宋_GB2312"/>
        <charset val="134"/>
      </rPr>
      <t>必要性</t>
    </r>
    <r>
      <rPr>
        <sz val="22"/>
        <rFont val="仿宋_GB2312"/>
        <charset val="134"/>
      </rPr>
      <t>：本项目符合国家林业和草原局《全国林下经济发展指南》（2021—2030年）、中共中央国务院《关于做好2022年全面推进乡村振兴重点工作的意见》和《林芝市国民经济和社会发展第十四个五年规划和二</t>
    </r>
    <r>
      <rPr>
        <sz val="22"/>
        <rFont val="宋体"/>
        <charset val="134"/>
      </rPr>
      <t>〇</t>
    </r>
    <r>
      <rPr>
        <sz val="22"/>
        <rFont val="仿宋_GB2312"/>
        <charset val="134"/>
      </rPr>
      <t xml:space="preserve">三五年远景目标纲要》的相关要求。符合统筹城乡经济社会发展的要求，调整农业结构，扩大农民就业，加快科技进步，深化农村改革，增加农业投入，强化对农业支持保护，力争实现农民收入较快增长，尽快扭转城乡居民收入差距不断扩大的趋 </t>
    </r>
    <r>
      <rPr>
        <b/>
        <sz val="22"/>
        <rFont val="仿宋_GB2312"/>
        <charset val="134"/>
      </rPr>
      <t>（建议以实际情况进行描述）</t>
    </r>
    <r>
      <rPr>
        <sz val="22"/>
        <rFont val="仿宋_GB2312"/>
        <charset val="134"/>
      </rPr>
      <t xml:space="preserve">
</t>
    </r>
    <r>
      <rPr>
        <b/>
        <sz val="22"/>
        <rFont val="仿宋_GB2312"/>
        <charset val="134"/>
      </rPr>
      <t>经营主体</t>
    </r>
    <r>
      <rPr>
        <sz val="22"/>
        <rFont val="仿宋_GB2312"/>
        <charset val="134"/>
      </rPr>
      <t>:西藏伽希森鞠农业科技有限公司</t>
    </r>
  </si>
  <si>
    <t>更章乡人民政府</t>
  </si>
  <si>
    <t>正在开展尽职调查，联农带农机制已制定。
该项目以林下资源种植为核心，通过“企业+合作社+农户”的模式。(其中菌包收益分配为3：3：4分配，运营企业30%，合作社30%，农户40%）</t>
  </si>
  <si>
    <t>社会效益:项目建成后，进一步提高产业项目的产出，能够增加群众的收入来源，改善其生活质量，让群众通过自己的双手致富，也能使脱贫户思想上从“要我致富”到“我要致富”转变观念，增强靠双手勤劳致富的思想。
经济效益:经初步估算该项目建成后能增加产业产出，同时提高集体经济。保障年收益不少于项目总投资的3%。</t>
  </si>
  <si>
    <t>巴宜区布久乡嘎玛村和珠曲登村高标准果园建设项目</t>
  </si>
  <si>
    <t>巴宜区布久乡嘎玛村、珠曲登村</t>
  </si>
  <si>
    <r>
      <rPr>
        <b/>
        <sz val="22"/>
        <rFont val="仿宋_GB2312"/>
        <charset val="134"/>
      </rPr>
      <t>建设内容：</t>
    </r>
    <r>
      <rPr>
        <sz val="22"/>
        <rFont val="仿宋_GB2312"/>
        <charset val="134"/>
      </rPr>
      <t>珠曲登村100亩果园</t>
    </r>
    <r>
      <rPr>
        <b/>
        <sz val="22"/>
        <rFont val="仿宋_GB2312"/>
        <charset val="134"/>
      </rPr>
      <t>（种什么写上，如是苹果不上该项目）</t>
    </r>
    <r>
      <rPr>
        <sz val="22"/>
        <rFont val="仿宋_GB2312"/>
        <charset val="134"/>
      </rPr>
      <t>建设</t>
    </r>
    <r>
      <rPr>
        <b/>
        <sz val="22"/>
        <rFont val="仿宋_GB2312"/>
        <charset val="134"/>
      </rPr>
      <t>避雨棚,</t>
    </r>
    <r>
      <rPr>
        <sz val="22"/>
        <rFont val="仿宋_GB2312"/>
        <charset val="134"/>
      </rPr>
      <t>嘎玛村60亩果园建设避雨棚，购置适用于160亩果园的防草布。</t>
    </r>
    <r>
      <rPr>
        <b/>
        <sz val="22"/>
        <rFont val="仿宋_GB2312"/>
        <charset val="134"/>
      </rPr>
      <t xml:space="preserve">
可行性：</t>
    </r>
    <r>
      <rPr>
        <sz val="22"/>
        <rFont val="仿宋_GB2312"/>
        <charset val="134"/>
      </rPr>
      <t>政策到位、政府高度重视和有关单位大力配合为项目建设提供了保障；优质的产品，巨大的市场，使项目运行具备巨大的发展空间</t>
    </r>
    <r>
      <rPr>
        <b/>
        <sz val="22"/>
        <rFont val="仿宋_GB2312"/>
        <charset val="134"/>
      </rPr>
      <t xml:space="preserve">
必要性：</t>
    </r>
    <r>
      <rPr>
        <sz val="22"/>
        <rFont val="仿宋_GB2312"/>
        <charset val="134"/>
      </rPr>
      <t>通过建设避雨棚能够有效规避雨水对林果的直接影响，减少病虫害发生，保障果实品质与产量。</t>
    </r>
    <r>
      <rPr>
        <b/>
        <sz val="22"/>
        <rFont val="仿宋_GB2312"/>
        <charset val="134"/>
      </rPr>
      <t xml:space="preserve">
第三方运营企业：</t>
    </r>
    <r>
      <rPr>
        <sz val="22"/>
        <rFont val="仿宋_GB2312"/>
        <charset val="134"/>
      </rPr>
      <t>西藏圣域农牧农业发展有限公司</t>
    </r>
  </si>
  <si>
    <t>改造</t>
  </si>
  <si>
    <t>尽职调查已开展，尽职调查报告已形成，联农带农机制已制定。
项目建成后，由第三方企业进行运营，采取“企业+村集体+群众”的利益联结模式。
第三方运营企业：西藏圣域农牧农业发展有限公司</t>
  </si>
  <si>
    <r>
      <rPr>
        <b/>
        <sz val="24"/>
        <rFont val="仿宋_GB2312"/>
        <charset val="134"/>
      </rPr>
      <t>社会效益</t>
    </r>
    <r>
      <rPr>
        <sz val="24"/>
        <rFont val="仿宋_GB2312"/>
        <charset val="134"/>
      </rPr>
      <t xml:space="preserve">：一是项目建成后，能够稳定林芝市的水果市场；二是增加脱贫户的收入来源和就业渠道，改善其生活质量，该项目建成后，将优先吸纳布久乡脱贫户就业，村内的脱贫户都可以前往务工，通过自己的双手致富。也能使脱贫户思想上从“要我致富”到“我要致富”转变观念。增强靠双手勤劳致富的思想。同时，可以辐射带动周边村庄农民群众思想转变。
</t>
    </r>
    <r>
      <rPr>
        <b/>
        <sz val="24"/>
        <rFont val="仿宋_GB2312"/>
        <charset val="134"/>
      </rPr>
      <t>经济效益</t>
    </r>
    <r>
      <rPr>
        <sz val="24"/>
        <rFont val="仿宋_GB2312"/>
        <charset val="134"/>
      </rPr>
      <t>：每年群众能够得到项目分红在10万元左右。</t>
    </r>
  </si>
  <si>
    <t>布久乡嘎玛村到户娟姗奶牛养殖整村推广项目</t>
  </si>
  <si>
    <t>巴宜区嘎玛村</t>
  </si>
  <si>
    <r>
      <rPr>
        <b/>
        <sz val="22"/>
        <rFont val="仿宋_GB2312"/>
        <charset val="134"/>
      </rPr>
      <t>建设内容</t>
    </r>
    <r>
      <rPr>
        <sz val="22"/>
        <rFont val="仿宋_GB2312"/>
        <charset val="134"/>
      </rPr>
      <t xml:space="preserve">：采购2-2.5岁龄51头娟姗奶牛，到户养殖。
</t>
    </r>
    <r>
      <rPr>
        <b/>
        <sz val="22"/>
        <rFont val="仿宋_GB2312"/>
        <charset val="134"/>
      </rPr>
      <t>可行性</t>
    </r>
    <r>
      <rPr>
        <sz val="22"/>
        <rFont val="仿宋_GB2312"/>
        <charset val="134"/>
      </rPr>
      <t xml:space="preserve">：政策到位、政府高度重视和有关单位大力配合为项目建设提供了保障；较高的畜牧业科技力量使项目建设具有可靠技术支撑体系；优质的产品，巨大的市场，使项目运行具备巨大的发展空间
</t>
    </r>
    <r>
      <rPr>
        <b/>
        <sz val="22"/>
        <rFont val="仿宋_GB2312"/>
        <charset val="134"/>
      </rPr>
      <t>必要性：</t>
    </r>
    <r>
      <rPr>
        <sz val="22"/>
        <rFont val="仿宋_GB2312"/>
        <charset val="134"/>
      </rPr>
      <t xml:space="preserve">是巩固和提升畜牧产业在巴宜区畜牧业经济发展中地位的客观要求；是推动巴宜区畜牧业产业结构的战略性调整，能有效帮助村内增收，提高群众养殖积极性；是巴宜区现代畜牧业发展的必然选择和客观要求。
</t>
    </r>
    <r>
      <rPr>
        <b/>
        <sz val="22"/>
        <rFont val="仿宋_GB2312"/>
        <charset val="134"/>
      </rPr>
      <t>经营主体</t>
    </r>
    <r>
      <rPr>
        <sz val="22"/>
        <rFont val="仿宋_GB2312"/>
        <charset val="134"/>
      </rPr>
      <t>：农牧民</t>
    </r>
  </si>
  <si>
    <t>到户项目无需尽职调查，联农带农机制已制定。
建成后到户经营，采取村“集体管理+到户经营”的利益联结方式运营</t>
  </si>
  <si>
    <t>社会效益：以村集体为单位修建养殖场购置51头娟姗奶牛，可实现规模化养殖，提高肉牛品质与产量。肉牛出栏后能为村集体带来可观经济收益，增加村民分红。同时，养殖过程中的牛粪可用于制作有机肥，促进生态循环农业发展，带动村民就业，提升生产技能，推动乡村产业振兴，具有良好的经济、生态和社会效益。
经济效益：经初步估算每头增加收入5000元。养殖户以每头500元的标准上缴村集体，村集体经济每年可增加2.5万元收入</t>
  </si>
  <si>
    <r>
      <rPr>
        <sz val="24"/>
        <rFont val="仿宋_GB2312"/>
        <charset val="134"/>
      </rPr>
      <t>巴宜区八一镇藏药材</t>
    </r>
    <r>
      <rPr>
        <b/>
        <sz val="24"/>
        <rFont val="仿宋_GB2312"/>
        <charset val="134"/>
      </rPr>
      <t>（仿野生）</t>
    </r>
    <r>
      <rPr>
        <sz val="24"/>
        <rFont val="仿宋_GB2312"/>
        <charset val="134"/>
      </rPr>
      <t>林下种植项目</t>
    </r>
  </si>
  <si>
    <t>加当嘎村</t>
  </si>
  <si>
    <r>
      <rPr>
        <sz val="22"/>
        <rFont val="仿宋_GB2312"/>
        <charset val="134"/>
      </rPr>
      <t>建设内容：加当嘎村共计1400亩可用林地，前期利用300亩种植林下经济（主要为白肉灵芝、赤灵芝种植），引水管网2000米，配套喷灌系统1套、网围栏3600米，遮阳网300亩、土地清表拣石300亩、树木修枝以及通电通水等。（</t>
    </r>
    <r>
      <rPr>
        <b/>
        <sz val="22"/>
        <rFont val="仿宋_GB2312"/>
        <charset val="134"/>
      </rPr>
      <t>不建议上生产资料如菌包）</t>
    </r>
    <r>
      <rPr>
        <sz val="22"/>
        <rFont val="仿宋_GB2312"/>
        <charset val="134"/>
      </rPr>
      <t xml:space="preserve">
</t>
    </r>
    <r>
      <rPr>
        <b/>
        <sz val="22"/>
        <rFont val="仿宋_GB2312"/>
        <charset val="134"/>
      </rPr>
      <t>可行性：</t>
    </r>
    <r>
      <rPr>
        <sz val="22"/>
        <rFont val="仿宋_GB2312"/>
        <charset val="134"/>
      </rPr>
      <t xml:space="preserve">项目建设区优越的地理位置、丰富的林下种植经验为项目建设提供可能性。项目区位和交通优势显著。原有种植的成功经验，为本项目的建设运营提供了最大的保障。本项目建设符合国家有关方针、政策和法规，建设因地制宜、节约资源、保护环境，做到适用、经济、美观，符合节能、节地、节水、节材的要求。在社会需求的驱动下，相关行业不断深化供给侧改革，绿色产品、有机产品的供给逐步优化，绿色消费、体验消费需求持续增加，这些都为林下经济的发展提供了市场保障。
</t>
    </r>
    <r>
      <rPr>
        <b/>
        <sz val="22"/>
        <rFont val="仿宋_GB2312"/>
        <charset val="134"/>
      </rPr>
      <t>必要性</t>
    </r>
    <r>
      <rPr>
        <sz val="22"/>
        <rFont val="仿宋_GB2312"/>
        <charset val="134"/>
      </rPr>
      <t>：本项目符合国家林业和草原局《全国林下经济发展指南》（2021—2030年）、中共中央国务院《关于做好2022年全面推进乡村振兴重点工作的意见》和《林芝市国民经济和社会发展第十四个五年规划和二</t>
    </r>
    <r>
      <rPr>
        <sz val="22"/>
        <rFont val="宋体"/>
        <charset val="134"/>
      </rPr>
      <t>〇</t>
    </r>
    <r>
      <rPr>
        <sz val="22"/>
        <rFont val="仿宋_GB2312"/>
        <charset val="134"/>
      </rPr>
      <t xml:space="preserve">三五年远景目标纲要》的相关要求。符合统筹城乡经济社会发展的要求，调整农业结构，扩大农民就业，加快科技进步，深化农村改革，增加农业投入，强化对农业支持保护，力争实现农民收入较快增长，尽快扭转城乡居民收入差距不断扩大的趋势。（问题同上）
</t>
    </r>
    <r>
      <rPr>
        <b/>
        <sz val="22"/>
        <rFont val="仿宋_GB2312"/>
        <charset val="134"/>
      </rPr>
      <t>经营主体：</t>
    </r>
    <r>
      <rPr>
        <sz val="22"/>
        <rFont val="仿宋_GB2312"/>
        <charset val="134"/>
      </rPr>
      <t>西藏雪芝源生物科技有限公司</t>
    </r>
    <r>
      <rPr>
        <b/>
        <sz val="22"/>
        <rFont val="仿宋_GB2312"/>
        <charset val="134"/>
      </rPr>
      <t>（如只涉及种植，建议交由村集体）</t>
    </r>
  </si>
  <si>
    <t>八一镇人民政府</t>
  </si>
  <si>
    <r>
      <rPr>
        <sz val="24"/>
        <rFont val="仿宋_GB2312"/>
        <charset val="134"/>
      </rPr>
      <t>正在开展尽职调查，联农带农机制已制定。
项目建成后，由第三方企业进行运营，采取“企业+村集体+群众”的利益联结模式，(菌包部分收益分配为3:4:</t>
    </r>
    <r>
      <rPr>
        <b/>
        <sz val="24"/>
        <rFont val="仿宋_GB2312"/>
        <charset val="134"/>
      </rPr>
      <t>3</t>
    </r>
    <r>
      <rPr>
        <sz val="24"/>
        <rFont val="仿宋_GB2312"/>
        <charset val="134"/>
      </rPr>
      <t>分配，运营企业30%（如只涉及收购，是否有必要），村集体40%，农户</t>
    </r>
    <r>
      <rPr>
        <b/>
        <sz val="24"/>
        <rFont val="仿宋_GB2312"/>
        <charset val="134"/>
      </rPr>
      <t>40%</t>
    </r>
    <r>
      <rPr>
        <sz val="24"/>
        <rFont val="仿宋_GB2312"/>
        <charset val="134"/>
      </rPr>
      <t xml:space="preserve">）
</t>
    </r>
  </si>
  <si>
    <t>社会效益：该村村集体产业薄弱，该项目的实施将增强该村集体收入同时为企业提供原材料供应，形成订单式种植。
经济效益：该项目通过实施，预计年亩产量的600斤灵芝，单价约500元，采取订单式销售，每年群众能够得到项目分红在20余万元左右。年收益不低于总投资的3%。</t>
  </si>
  <si>
    <t>正在进行前期工作</t>
  </si>
  <si>
    <t>林芝市巴宜区八一镇尼西村标准化厂房建设项目</t>
  </si>
  <si>
    <t>八一镇尼西村</t>
  </si>
  <si>
    <r>
      <rPr>
        <b/>
        <sz val="22"/>
        <rFont val="仿宋_GB2312"/>
        <charset val="134"/>
      </rPr>
      <t>建设内容</t>
    </r>
    <r>
      <rPr>
        <sz val="22"/>
        <rFont val="仿宋_GB2312"/>
        <charset val="134"/>
      </rPr>
      <t>：占地面积11亩，生产实心、两孔砖、实心砖、多孔砖、植草砖、荷兰砖生产工厂，8小时产5万块标准混凝土砌块，年产1500万块混凝土砌块。厂区主要建设内容：生产厂房2000平米，生产生活配套用房400平米，堆料场2000平米，晾晒场2000平米，成品堆存场200平米，场地平整，配套相应附属工程。厂区主要设备购置：砌块成型机1台，皮带输送机1台， 折叠板1台，自动上板机1台，配料仓1台，螺旋输送机1台，水泥剂量系统1台，搅拌主机成型控制系统1台，水泥砖托板200张， 叉车2辆，水泥灌2个。</t>
    </r>
    <r>
      <rPr>
        <b/>
        <sz val="22"/>
        <rFont val="仿宋_GB2312"/>
        <charset val="134"/>
      </rPr>
      <t xml:space="preserve">（经信部门出具意见） </t>
    </r>
    <r>
      <rPr>
        <sz val="22"/>
        <rFont val="仿宋_GB2312"/>
        <charset val="134"/>
      </rPr>
      <t xml:space="preserve">
</t>
    </r>
    <r>
      <rPr>
        <b/>
        <sz val="22"/>
        <rFont val="仿宋_GB2312"/>
        <charset val="134"/>
      </rPr>
      <t>可行性</t>
    </r>
    <r>
      <rPr>
        <sz val="22"/>
        <rFont val="仿宋_GB2312"/>
        <charset val="134"/>
      </rPr>
      <t xml:space="preserve">：符合当前多种类发展乡村产业的发展需求，有良好的政策支持；群众建设项目意愿强烈，有良好的群众基础；项目的建设能改善当地建材供应市场较少的局面；项目的建设能进一步帮助群众增收。市场需求可量化，需求稳定，收益稳定。
</t>
    </r>
    <r>
      <rPr>
        <b/>
        <sz val="22"/>
        <rFont val="仿宋_GB2312"/>
        <charset val="134"/>
      </rPr>
      <t>必要性</t>
    </r>
    <r>
      <rPr>
        <sz val="22"/>
        <rFont val="仿宋_GB2312"/>
        <charset val="134"/>
      </rPr>
      <t xml:space="preserve">：尼西村无可持续带动村集体增收的产业项目，通过项目实施可增强村集体经济，同时随着乡村振兴战略的实施，农村住房需求的增加，建设本地砖厂能就近保障建材供应，平衡建材价格，可带动运输业、机械使用等产业，形成产业联动效应，规模化的厂房能集约化发展，减少污染，降低环保风险，后期运营技术难度低，运营有保障。
</t>
    </r>
    <r>
      <rPr>
        <b/>
        <sz val="22"/>
        <rFont val="仿宋_GB2312"/>
        <charset val="134"/>
      </rPr>
      <t>经营主体：</t>
    </r>
    <r>
      <rPr>
        <sz val="22"/>
        <rFont val="仿宋_GB2312"/>
        <charset val="134"/>
      </rPr>
      <t>西藏尼溪农盟建材有限公司</t>
    </r>
  </si>
  <si>
    <t>正在开展尽职调查，联农带农机制已制定。
项目建成后，由第三方企业进行运营，采取“企业+村集体+加乃村+群众”的利益联结模式
尼西村村集体运营，预计每年按照收益的40%作为分红，55%用作后期运营，5%用作村内困难群众慰问帮扶。（其中带动加乃村群众就业5人以上，平均月工资4000元，年带动增收24万元以上）</t>
  </si>
  <si>
    <t>社会效益：林芝市巴宜区砂石、商砼整治，目前所有砂石厂及商砼站均搬入巴宜区八一镇尼西村绿色建材产业园区，尼西村集体已购买11亩建设用地，可行成下游产业链（成本低、原材料运距几乎没有）。
经济效益：最少村集体增收50万元，群众就业劳务可达100万元。</t>
  </si>
  <si>
    <t>建设用地已由村集体购买，立项等批复均已落实。</t>
  </si>
  <si>
    <r>
      <rPr>
        <sz val="24"/>
        <rFont val="仿宋_GB2312"/>
        <charset val="134"/>
      </rPr>
      <t>林芝市巴宜区八一镇拉丁嘎村藏药材销售中心建设项目</t>
    </r>
    <r>
      <rPr>
        <b/>
        <sz val="24"/>
        <rFont val="仿宋_GB2312"/>
        <charset val="134"/>
      </rPr>
      <t>（建议不上）</t>
    </r>
  </si>
  <si>
    <t>八一镇拉丁嘎村</t>
  </si>
  <si>
    <r>
      <rPr>
        <b/>
        <sz val="22"/>
        <rFont val="仿宋_GB2312"/>
        <charset val="134"/>
      </rPr>
      <t>建设内容</t>
    </r>
    <r>
      <rPr>
        <sz val="22"/>
        <rFont val="仿宋_GB2312"/>
        <charset val="134"/>
      </rPr>
      <t xml:space="preserve">：建设2500平方米农特产品销售中心（藏药材销售中心），购置配套相关设备，并配套相关附属设施。
</t>
    </r>
    <r>
      <rPr>
        <b/>
        <sz val="22"/>
        <rFont val="仿宋_GB2312"/>
        <charset val="134"/>
      </rPr>
      <t>可行性</t>
    </r>
    <r>
      <rPr>
        <sz val="22"/>
        <rFont val="仿宋_GB2312"/>
        <charset val="134"/>
      </rPr>
      <t xml:space="preserve">：政策到位、政府高度重视和有关单位大力配合为项目建设提供了保障；优质的产品，巨大的市场，使项目运行具备巨大的发展空间
</t>
    </r>
    <r>
      <rPr>
        <b/>
        <sz val="22"/>
        <rFont val="仿宋_GB2312"/>
        <charset val="134"/>
      </rPr>
      <t>必要性：</t>
    </r>
    <r>
      <rPr>
        <sz val="22"/>
        <rFont val="仿宋_GB2312"/>
        <charset val="134"/>
      </rPr>
      <t xml:space="preserve">项目建设是促进产业结构调整，增加农民收入的需要；是推动巴宜区基础产业结构的战略性调整，培育新的经济增长点的需要；是巴宜区经济发展的必然选择和客观要求；
</t>
    </r>
    <r>
      <rPr>
        <b/>
        <sz val="22"/>
        <rFont val="仿宋_GB2312"/>
        <charset val="134"/>
      </rPr>
      <t>经营主体</t>
    </r>
    <r>
      <rPr>
        <sz val="22"/>
        <rFont val="仿宋_GB2312"/>
        <charset val="134"/>
      </rPr>
      <t>：西藏美庆万景酒店有限公司</t>
    </r>
  </si>
  <si>
    <t>正在开展尽职调查，联农带农机制已制定。
项目建成后，由第三方企业进行运营，采取“企业+村集体+米瑞乡增巴村+群众”的利益联结模式（其中不低于30%的收益资金帮扶米瑞乡增巴村）</t>
  </si>
  <si>
    <t>社会效益：一是该村村集体产业薄弱，该项目的实施将加强该村的村集体经济收入。二是符合林芝藏药材集群的产业布局，形成有效带动；三是采取“联村带动”的方式，带动低收入村村集体经济收入。
经济效益：预计为该村增加村集体收入至少50万元；</t>
  </si>
  <si>
    <t xml:space="preserve"> </t>
  </si>
  <si>
    <t>巴宜区鲁朗镇白木村藏药材种植项目</t>
  </si>
  <si>
    <t>鲁朗镇白木村</t>
  </si>
  <si>
    <r>
      <rPr>
        <b/>
        <sz val="22"/>
        <rFont val="仿宋_GB2312"/>
        <charset val="134"/>
      </rPr>
      <t>建设内容：</t>
    </r>
    <r>
      <rPr>
        <sz val="22"/>
        <rFont val="仿宋_GB2312"/>
        <charset val="134"/>
      </rPr>
      <t>种植贝母110亩，按照70%实际种植率，贝母实际种植面积为77亩。由于贝母种植技术及工艺，本项目贝母种植采用两年轮种，每年1/2用地种植贝母，即本项目每年种植贝母38亩。项目新建网围栏3000米，储水罐及灌溉设备，对110亩土地进行土壤翻耕。</t>
    </r>
    <r>
      <rPr>
        <b/>
        <sz val="22"/>
        <rFont val="仿宋_GB2312"/>
        <charset val="134"/>
      </rPr>
      <t>（贝母品种写上）</t>
    </r>
    <r>
      <rPr>
        <sz val="22"/>
        <rFont val="仿宋_GB2312"/>
        <charset val="134"/>
      </rPr>
      <t xml:space="preserve">
</t>
    </r>
    <r>
      <rPr>
        <b/>
        <sz val="22"/>
        <rFont val="仿宋_GB2312"/>
        <charset val="134"/>
      </rPr>
      <t>可行性</t>
    </r>
    <r>
      <rPr>
        <sz val="22"/>
        <rFont val="仿宋_GB2312"/>
        <charset val="134"/>
      </rPr>
      <t>：</t>
    </r>
    <r>
      <rPr>
        <b/>
        <sz val="22"/>
        <rFont val="仿宋_GB2312"/>
        <charset val="134"/>
      </rPr>
      <t>项目建设区位于鲁朗镇白木村野生林下资源丰富原生林下资源有重楼、天麻、林芝等，区位优势极好，为项目建设提供可能性。项目区位和交通优势显著。原有种植的成功经验，为本项目的建设运营提供了最大的保障。本项目建设符合国家有关方针、政策和法规，建设因地制宜、节约资源、保护环境，做到适用、经济、美观，符合节能、节地、节水、节材的要求。在社会需求的驱动下，相关行业不断深化供给侧改革，绿色产品、有机产品的供给逐步优化，绿色消费、体验消费需求持续增加，这些都为林下经济的发展提供了市场保障。
必要性：本项目符合国家林业和草原局《全国林下经济发展指南》（2021—2030年）、中共中央国务院《关于做好2022年全面推进乡村振兴重点工作的意见》和《林芝市国民经济和社会发展第十四个五年规划和二</t>
    </r>
    <r>
      <rPr>
        <b/>
        <sz val="22"/>
        <rFont val="宋体"/>
        <charset val="134"/>
      </rPr>
      <t>〇</t>
    </r>
    <r>
      <rPr>
        <b/>
        <sz val="22"/>
        <rFont val="仿宋_GB2312"/>
        <charset val="134"/>
      </rPr>
      <t>三五年远景目标纲要》的相关要求。符合统筹城乡经济社会发展的要求，调整农业结构，扩大农民就业，加快科技进步，深化农村改革，增加农业投入，强化对农业支持保护，力争实现农民收入较快增长，尽快扭转城乡居民收入差距不断扩大的趋势。（问题同上）</t>
    </r>
    <r>
      <rPr>
        <sz val="22"/>
        <rFont val="仿宋_GB2312"/>
        <charset val="134"/>
      </rPr>
      <t xml:space="preserve">
</t>
    </r>
    <r>
      <rPr>
        <b/>
        <sz val="22"/>
        <rFont val="仿宋_GB2312"/>
        <charset val="134"/>
      </rPr>
      <t>经营主体</t>
    </r>
    <r>
      <rPr>
        <sz val="22"/>
        <rFont val="仿宋_GB2312"/>
        <charset val="134"/>
      </rPr>
      <t>：鲁朗镇白木村村集体经济组织</t>
    </r>
  </si>
  <si>
    <t>鲁朗镇人民政府</t>
  </si>
  <si>
    <t xml:space="preserve">建成后由村集体经济组织运营管理，无需尽职调查，联农带农机制已制定。
建成后由村集体运营，采取“村集体+农户”的利益联结方式运营。（其中贝母投资部分收益分配为8：2，村集体分红20%，农户分红80%）
</t>
  </si>
  <si>
    <t>社会效益：一是能够有效解决林芝产业发展用地问题；二是项目建成后，能够增加脱贫户的收入来源和就业渠道，改善其生活质量，该项目建成后，将优先吸纳白木村村脱贫户就业，村内的脱贫户都可以前往务工，通过自己的双手致富。也能使脱贫户思想上从“要我致富”到“我要致富”转变观念。增强靠双手勤劳致富的思想。同时，可以辐射带动周边村庄农民群众思想转变。
经济效益：每年群众能够得到项目带动增收25万元左右。带动当地群众就业30人以上。</t>
  </si>
  <si>
    <t>正在开展前期工作</t>
  </si>
  <si>
    <t>米瑞乡高标准果园建设项目</t>
  </si>
  <si>
    <t>曲尼贡嘎村、朗乃村、色果拉村、米瑞村</t>
  </si>
  <si>
    <r>
      <rPr>
        <b/>
        <sz val="22"/>
        <rFont val="仿宋_GB2312"/>
        <charset val="134"/>
      </rPr>
      <t>建设内容：</t>
    </r>
    <r>
      <rPr>
        <sz val="22"/>
        <rFont val="仿宋_GB2312"/>
        <charset val="134"/>
      </rPr>
      <t>土地整理共计510亩，4个村，果园立架系统510亩、水肥一体化510亩（含首部过滤，施肥系统，田间滴灌系统）苹果苗木更换510亩（约需要6万株矮化分枝大苗）、15万平方防草地布，配套电力设施4处</t>
    </r>
    <r>
      <rPr>
        <b/>
        <sz val="22"/>
        <rFont val="仿宋_GB2312"/>
        <charset val="134"/>
      </rPr>
      <t>，管护期三年（资金不能用于管护，其他项目也一样），</t>
    </r>
    <r>
      <rPr>
        <sz val="22"/>
        <rFont val="仿宋_GB2312"/>
        <charset val="134"/>
      </rPr>
      <t>采购有机肥水溶肥农药等，行间生草等。（其中曲尼贡嘎村130亩、朗乃村100亩、色果拉村200亩、米瑞村80亩）</t>
    </r>
    <r>
      <rPr>
        <b/>
        <sz val="22"/>
        <rFont val="仿宋_GB2312"/>
        <charset val="134"/>
      </rPr>
      <t xml:space="preserve">
可行性：</t>
    </r>
    <r>
      <rPr>
        <sz val="22"/>
        <rFont val="仿宋_GB2312"/>
        <charset val="134"/>
      </rPr>
      <t>政策到位、政府高度重视和有关单位大力配合为项目建设提供了保障；项目建设符合相关规划要求、社会效益分析可行；</t>
    </r>
    <r>
      <rPr>
        <b/>
        <sz val="22"/>
        <rFont val="仿宋_GB2312"/>
        <charset val="134"/>
      </rPr>
      <t xml:space="preserve">
必要性：</t>
    </r>
    <r>
      <rPr>
        <sz val="22"/>
        <rFont val="仿宋_GB2312"/>
        <charset val="134"/>
      </rPr>
      <t>（一）适应市场需求变化随着消费者对水果品质、品种多样化的要求日益提高，市场对优质、特色苹果的需求不断增加。米瑞乡现有的苹果品种结构相对单一，部分品种口感、外观等方面已不能满足市场的主流需求。通过提升改造项目，引进优良品种，优化品种结构，能够生产出更符合市场需求的苹果产品，提高市场竞争力，避免因产品滞销给果农带来经济损失。（二）提高生产效率与质量目前，米瑞乡苹果基地的种植管理方式相对传统，机械化程度较低，灌溉、施肥等环节不够精准，导致劳动强度大、生产效率低下。同时，病虫害防治手段有限，影响了苹果的产量和质量。提升改造项目将引入先进的种植技术、现代化的农业机械和智能管理系统，实现精准灌溉、施肥，有效防控病虫害，从而提高苹果的产量和质量，增加果农收入。</t>
    </r>
    <r>
      <rPr>
        <b/>
        <sz val="22"/>
        <rFont val="仿宋_GB2312"/>
        <charset val="134"/>
      </rPr>
      <t>（之前投入情况，目前现状，更换原因、更换后效益预期需写上）</t>
    </r>
    <r>
      <rPr>
        <sz val="22"/>
        <rFont val="仿宋_GB2312"/>
        <charset val="134"/>
      </rPr>
      <t xml:space="preserve">
</t>
    </r>
    <r>
      <rPr>
        <b/>
        <sz val="22"/>
        <rFont val="仿宋_GB2312"/>
        <charset val="134"/>
      </rPr>
      <t>经营主体：</t>
    </r>
    <r>
      <rPr>
        <sz val="22"/>
        <rFont val="仿宋_GB2312"/>
        <charset val="134"/>
      </rPr>
      <t>西藏上诚健康产业股份有限公司</t>
    </r>
  </si>
  <si>
    <t>尽职调查已开展，尽职调查报告已形成，联农带农机制已制定。
建成后通过“企业+村集体+农户”的发展模式经营</t>
  </si>
  <si>
    <t>社会效益：有效推动区域经济发展，促进就近就业及群众务工增收，盘活现有闲置资源，拓宽群众增收渠道，助推乡村振兴。                                    经济效益：预计每年可解决本地固定就业10名，月薪5000元以上，临时用工人次2000人次，每年发放劳务费用约80万元，每年地租费用预计可为村集体增收约35万元，每年分红保底可达50万元，项目实施期间农牧民机械费用预计一次性增收80万元  社会效益：通过标准化果园建设，将帮助巴宜区苹果及林芝苹果，树立标准，提升产量，提高林芝苹果在全国市场占有率，该项目产出苹果也可增加林芝外贸收入。</t>
  </si>
  <si>
    <t>经实地勘测，均为果园地</t>
  </si>
  <si>
    <t>林芝市巴宜区八一镇章麦村标准化厂房建设项目</t>
  </si>
  <si>
    <t>八一镇章麦村</t>
  </si>
  <si>
    <r>
      <rPr>
        <b/>
        <sz val="22"/>
        <rFont val="仿宋_GB2312"/>
        <charset val="134"/>
      </rPr>
      <t>建设内容</t>
    </r>
    <r>
      <rPr>
        <sz val="22"/>
        <rFont val="仿宋_GB2312"/>
        <charset val="134"/>
      </rPr>
      <t>：占地10亩，新建厂房4000平方米及配套附属设施。</t>
    </r>
    <r>
      <rPr>
        <b/>
        <sz val="22"/>
        <rFont val="仿宋_GB2312"/>
        <charset val="134"/>
      </rPr>
      <t>（问题参照杰麦厂房项目）</t>
    </r>
    <r>
      <rPr>
        <sz val="22"/>
        <rFont val="仿宋_GB2312"/>
        <charset val="134"/>
      </rPr>
      <t xml:space="preserve">
</t>
    </r>
    <r>
      <rPr>
        <b/>
        <sz val="22"/>
        <rFont val="仿宋_GB2312"/>
        <charset val="134"/>
      </rPr>
      <t>可行性</t>
    </r>
    <r>
      <rPr>
        <sz val="22"/>
        <rFont val="仿宋_GB2312"/>
        <charset val="134"/>
      </rPr>
      <t xml:space="preserve">：有良好的政策支持、与当前市场需求相匹配，能有效进行产业升级。
</t>
    </r>
    <r>
      <rPr>
        <b/>
        <sz val="22"/>
        <rFont val="仿宋_GB2312"/>
        <charset val="134"/>
      </rPr>
      <t>必要性</t>
    </r>
    <r>
      <rPr>
        <sz val="22"/>
        <rFont val="仿宋_GB2312"/>
        <charset val="134"/>
      </rPr>
      <t xml:space="preserve">：目前章麦村无产业项目带动村集体增收，村民增收主要靠土地流转，通过实施该项目可增强村集体经济，同时，项目的建设可以实现生产流程集中化、标准化、保障生产连续性，能有效吸纳企业规模化生产，能同时完善环保、安全、消防等监管要求，避免场地不合规的生产风险。同时能盘活村内土地，优化城乡布局。
</t>
    </r>
    <r>
      <rPr>
        <b/>
        <sz val="22"/>
        <rFont val="仿宋_GB2312"/>
        <charset val="134"/>
      </rPr>
      <t>经营主体：</t>
    </r>
    <r>
      <rPr>
        <sz val="22"/>
        <rFont val="仿宋_GB2312"/>
        <charset val="134"/>
      </rPr>
      <t>章麦村村集体经济组织</t>
    </r>
  </si>
  <si>
    <t xml:space="preserve">
建成后由村集体经济组织运营管理，无需尽职调查，联农带农机制已制定。
建成后通过“承租公司+村集体+农户”的发展模式经营
</t>
  </si>
  <si>
    <t>社会效益：该村村集体产业薄弱，该项目的实施将加强该村的村集体经济收入。丰富地方产业链。
经济收入：预计为该村增加村集体收入至少50万元。</t>
  </si>
  <si>
    <t>土地已经落实，已有4家意向企业，永久片区国有建设用地。</t>
  </si>
  <si>
    <t>林芝市巴宜区八一镇永久村标准化厂房建设项目</t>
  </si>
  <si>
    <t>八一镇永久村</t>
  </si>
  <si>
    <r>
      <rPr>
        <b/>
        <sz val="22"/>
        <rFont val="仿宋_GB2312"/>
        <charset val="134"/>
      </rPr>
      <t>建设内容：</t>
    </r>
    <r>
      <rPr>
        <sz val="22"/>
        <rFont val="仿宋_GB2312"/>
        <charset val="134"/>
      </rPr>
      <t xml:space="preserve">占地面积10.47亩，修建厂房4100平方米及附属配套设施。 </t>
    </r>
    <r>
      <rPr>
        <b/>
        <sz val="22"/>
        <rFont val="仿宋_GB2312"/>
        <charset val="134"/>
      </rPr>
      <t xml:space="preserve">（问题参照杰麦厂房项目）   </t>
    </r>
    <r>
      <rPr>
        <sz val="22"/>
        <rFont val="仿宋_GB2312"/>
        <charset val="134"/>
      </rPr>
      <t xml:space="preserve">
</t>
    </r>
    <r>
      <rPr>
        <b/>
        <sz val="22"/>
        <rFont val="仿宋_GB2312"/>
        <charset val="134"/>
      </rPr>
      <t>可行性</t>
    </r>
    <r>
      <rPr>
        <sz val="22"/>
        <rFont val="仿宋_GB2312"/>
        <charset val="134"/>
      </rPr>
      <t xml:space="preserve">：有良好的政策支持、与当前市场需求相匹配，能有效进行产业升级。
</t>
    </r>
    <r>
      <rPr>
        <b/>
        <sz val="22"/>
        <rFont val="仿宋_GB2312"/>
        <charset val="134"/>
      </rPr>
      <t>必要性</t>
    </r>
    <r>
      <rPr>
        <sz val="22"/>
        <rFont val="仿宋_GB2312"/>
        <charset val="134"/>
      </rPr>
      <t xml:space="preserve">：永久村为城乡结合部，在林芝市经开区建设过程中占用了大量土地，村内无强有力的产业项目带动，通过项目实施可增强村集体经济，项目的建设可以实现生产流程集中化、标准化、保障生产连续性，能有效吸纳企业规模化生产，能同时完善环保、安全、消防等监管要求，避免场地不合规的生产风险。同时能盘活村内土地，优化城乡布局。
</t>
    </r>
    <r>
      <rPr>
        <b/>
        <sz val="22"/>
        <rFont val="仿宋_GB2312"/>
        <charset val="134"/>
      </rPr>
      <t>经营主体：</t>
    </r>
    <r>
      <rPr>
        <sz val="22"/>
        <rFont val="仿宋_GB2312"/>
        <charset val="134"/>
      </rPr>
      <t>永久村村集体经济组织</t>
    </r>
  </si>
  <si>
    <t xml:space="preserve">
建成后由村集体经济组织运营管理，无需尽职调查，联农带农机制已制定。
建成后通过“公司+村集体+农户”的发展模式经营</t>
  </si>
  <si>
    <t>社会效益：该村村集体产业薄弱，该项目的实施将加强该村的村集体经济收入。丰富地方产业链。
经济效益：预计为该村增加村集体收入至少80万元。</t>
  </si>
  <si>
    <t>土地已经落实，已有7家意向企业，经开区国有建设用地。</t>
  </si>
  <si>
    <t>巴宜区鲁朗镇罗布村旅游配套设施建设项目</t>
  </si>
  <si>
    <t>鲁朗镇罗布村</t>
  </si>
  <si>
    <r>
      <rPr>
        <b/>
        <sz val="22"/>
        <rFont val="仿宋_GB2312"/>
        <charset val="134"/>
      </rPr>
      <t>建设内容：</t>
    </r>
    <r>
      <rPr>
        <sz val="22"/>
        <rFont val="仿宋_GB2312"/>
        <charset val="134"/>
      </rPr>
      <t>采购迎宾帐篷3个，安装滑轨450米长4条，购置轨道滑草设施。</t>
    </r>
    <r>
      <rPr>
        <b/>
        <sz val="22"/>
        <rFont val="仿宋_GB2312"/>
        <charset val="134"/>
      </rPr>
      <t>（文旅部门出意见）
可行性：</t>
    </r>
    <r>
      <rPr>
        <sz val="22"/>
        <rFont val="仿宋_GB2312"/>
        <charset val="134"/>
      </rPr>
      <t>罗布村位于鲁朗国际旅游小镇内，年游客接待量约为40万人次，住宿餐饮齐全但娱乐设施仅限于骑马射箭，新增游客体验项目可行性极高。</t>
    </r>
    <r>
      <rPr>
        <b/>
        <sz val="22"/>
        <rFont val="仿宋_GB2312"/>
        <charset val="134"/>
      </rPr>
      <t xml:space="preserve">
必要性：</t>
    </r>
    <r>
      <rPr>
        <sz val="22"/>
        <rFont val="仿宋_GB2312"/>
        <charset val="134"/>
      </rPr>
      <t xml:space="preserve">本项目为装配式采购项目，既不会对原有草场进行破坏还可以完善鲁朗小镇业态，设计为轨道式不但夏季可以运营冬季也可以在雪地上运行可行性极高且投资规模不大见效快。可极大地增加当地群众收入。预计年增收可达30万元。
</t>
    </r>
    <r>
      <rPr>
        <b/>
        <sz val="22"/>
        <rFont val="仿宋_GB2312"/>
        <charset val="134"/>
      </rPr>
      <t>经营主体</t>
    </r>
    <r>
      <rPr>
        <sz val="22"/>
        <rFont val="仿宋_GB2312"/>
        <charset val="134"/>
      </rPr>
      <t>：鲁朗镇罗布村村集体经济组织</t>
    </r>
  </si>
  <si>
    <t>建成后由村集体经济组织运营管理，无需尽职调查，联农带农机制已制定。
建成后由村集体经济组织管理、运营，采取“村集体+农户”的利益联结方式运营</t>
  </si>
  <si>
    <t>社会效益：一是能够合完善鲁朗镇旅游业态；二是项目建成后，能够增加脱贫户的收入来源和就业渠道，改善其生活质量，该项目建成后，将优先吸纳罗布村脱贫户就业，村内的脱贫户都可以前往务工。
经济效益：每年群众能够得到项目带动增收30万元左右。带动就业30人以上</t>
  </si>
  <si>
    <t>更章村娟姗奶牛到户养殖整村推广项目</t>
  </si>
  <si>
    <t>更章乡更章村</t>
  </si>
  <si>
    <r>
      <rPr>
        <b/>
        <sz val="22"/>
        <rFont val="仿宋_GB2312"/>
        <charset val="134"/>
      </rPr>
      <t>建设内容：</t>
    </r>
    <r>
      <rPr>
        <sz val="22"/>
        <rFont val="仿宋_GB2312"/>
        <charset val="134"/>
      </rPr>
      <t>采购2-2.5岁龄156头娟姗奶牛，到户养殖。</t>
    </r>
    <r>
      <rPr>
        <b/>
        <sz val="22"/>
        <rFont val="仿宋_GB2312"/>
        <charset val="134"/>
      </rPr>
      <t xml:space="preserve">
可行性：</t>
    </r>
    <r>
      <rPr>
        <sz val="22"/>
        <rFont val="仿宋_GB2312"/>
        <charset val="134"/>
      </rPr>
      <t>通过实施到户养殖项目采取“集体管理+到户经营”的利益联结方式技能有效增加群众增收又能增加村集体经济收入。</t>
    </r>
    <r>
      <rPr>
        <b/>
        <sz val="22"/>
        <rFont val="仿宋_GB2312"/>
        <charset val="134"/>
      </rPr>
      <t xml:space="preserve">
必要性：</t>
    </r>
    <r>
      <rPr>
        <sz val="22"/>
        <rFont val="仿宋_GB2312"/>
        <charset val="134"/>
      </rPr>
      <t xml:space="preserve">是巩固和提升畜牧产业在巴宜区畜牧业经济发展中地位的客观要求；是推动巴宜区畜牧业产业结构的战略性调整，培育新的经济增长点的需要；是巴宜区现代畜牧业发展的必然选择和客观要求。
</t>
    </r>
    <r>
      <rPr>
        <b/>
        <sz val="22"/>
        <rFont val="仿宋_GB2312"/>
        <charset val="134"/>
      </rPr>
      <t>经营主体</t>
    </r>
    <r>
      <rPr>
        <sz val="22"/>
        <rFont val="仿宋_GB2312"/>
        <charset val="134"/>
      </rPr>
      <t>：农户</t>
    </r>
  </si>
  <si>
    <t>社会效益:项目建成后，进一步提高产业项目的产出，能够增加群众的收入来源，改善其生活质量，让群众通过自己的双手致富，也能使脱贫户思想上从“要我致富”到“我要致富”转变观念，增强靠双手勤劳致富的思想。
经济效益:经初步估算该项目建成后能增加产业产出，养殖户以每头500元的标准上缴村集体，村集体经济每年可增加7.8万元收入</t>
  </si>
  <si>
    <t>林芝镇真巴村（嘎拉桃花村）建议不要写民宿建设项目</t>
  </si>
  <si>
    <t>林芝镇真巴村</t>
  </si>
  <si>
    <r>
      <rPr>
        <b/>
        <sz val="22"/>
        <rFont val="仿宋_GB2312"/>
        <charset val="134"/>
      </rPr>
      <t>建设内容：</t>
    </r>
    <r>
      <rPr>
        <sz val="22"/>
        <rFont val="仿宋_GB2312"/>
        <charset val="134"/>
      </rPr>
      <t>林芝镇真巴嘎拉自然村，桃花文明世界，适宜发展乡村民宿旅游，现拟定在村内新建民宿30间，建筑面积1500平方米，配套附属用房600平方米，并配套水电路等设施。</t>
    </r>
    <r>
      <rPr>
        <b/>
        <sz val="22"/>
        <rFont val="仿宋_GB2312"/>
        <charset val="134"/>
      </rPr>
      <t>收益要覆盖整个行政村
可行性：</t>
    </r>
    <r>
      <rPr>
        <sz val="22"/>
        <rFont val="仿宋_GB2312"/>
        <charset val="134"/>
      </rPr>
      <t>嘎拉村是林芝桃花旅游文化节的发源地，是因地制宜发展高原乡村旅游的杰出代表。嘎拉桃花源占地278亩，有百年以上桃树1253株，每年春天，野生桃树竞相绽放，花香满园，成为318国道的一道亮丽风景线名片。村内交通便利、气候宜人、基础条件较好，有巨大的市场和发展空间，有利于发展民宿旅游产业。</t>
    </r>
    <r>
      <rPr>
        <b/>
        <sz val="22"/>
        <rFont val="仿宋_GB2312"/>
        <charset val="134"/>
      </rPr>
      <t xml:space="preserve">
必要性：</t>
    </r>
    <r>
      <rPr>
        <sz val="22"/>
        <rFont val="仿宋_GB2312"/>
        <charset val="134"/>
      </rPr>
      <t xml:space="preserve">通过项目的设施，可以盘活嘎拉村旅游资源，将特色产业发展与生态旅游、乡村振兴等相结合，同时能够有效带动当地群众就业，实现就地就便就业增收，推动巴宜区乡村经济发展。
</t>
    </r>
    <r>
      <rPr>
        <b/>
        <sz val="22"/>
        <rFont val="仿宋_GB2312"/>
        <charset val="134"/>
      </rPr>
      <t>经营主体</t>
    </r>
    <r>
      <rPr>
        <sz val="22"/>
        <rFont val="仿宋_GB2312"/>
        <charset val="134"/>
      </rPr>
      <t>：林芝镇真巴村村集体经济组织</t>
    </r>
  </si>
  <si>
    <t>建成后由村集体经济组织运营管理，无需尽职调查，联农带农机制已制定。
项目建成后由第三方企业运营，采取“企业+村集体+群众”的利益链接模式运营，预计年带动增收80万元，带动就业5人以上</t>
  </si>
  <si>
    <t xml:space="preserve">
社会效益：项目建成后通过带动巴宜区群众发展乡村旅游，增加就业渠道，增加群众收入，改善其生活质量，不断提高群众的幸福感和获得感。
经济效益：每年通过“企业+村集体+农户”的方式带动群众增收80万元，带动就业5人。</t>
  </si>
  <si>
    <t>巴宜区米瑞乡苹果汁加工设备采购项目</t>
  </si>
  <si>
    <t>经开区</t>
  </si>
  <si>
    <r>
      <rPr>
        <b/>
        <sz val="22"/>
        <rFont val="仿宋_GB2312"/>
        <charset val="134"/>
      </rPr>
      <t>建设内容</t>
    </r>
    <r>
      <rPr>
        <sz val="22"/>
        <rFont val="仿宋_GB2312"/>
        <charset val="134"/>
      </rPr>
      <t xml:space="preserve">：采购水果榨汁前处理设备10套（含低位提升机、喷淋毛刷清洗机、拣果机、漂洗机、集中控制系统等），榨汁/标准化系统设备14套（含带式压榨机组、震动筛、缓存槽、管式冷却器、控制系统等），灌装、HPP杀菌设备13套（含理瓶机、风送系统、输送线等），辅助设备及管路安装工程系统设备11套（含RO水处理系统、站内自动CIP清洗系统、不锈钢管路系统、电气安装材料、生产线动力电路系统等）
</t>
    </r>
    <r>
      <rPr>
        <b/>
        <sz val="22"/>
        <rFont val="仿宋_GB2312"/>
        <charset val="134"/>
      </rPr>
      <t>可行性</t>
    </r>
    <r>
      <rPr>
        <sz val="22"/>
        <rFont val="仿宋_GB2312"/>
        <charset val="134"/>
      </rPr>
      <t>：政策到位、政府高度重视和有关单位大力配合为项目建设提供了保障；项目建设符合相关规划要求、社会效益分析可行；</t>
    </r>
    <r>
      <rPr>
        <b/>
        <sz val="22"/>
        <rFont val="仿宋_GB2312"/>
        <charset val="134"/>
      </rPr>
      <t>（目前苹果产量有多少，是否够，农夫山泉也有生产线，是否已饱和，需要再上一条生产线）</t>
    </r>
    <r>
      <rPr>
        <sz val="22"/>
        <rFont val="仿宋_GB2312"/>
        <charset val="134"/>
      </rPr>
      <t xml:space="preserve">
</t>
    </r>
    <r>
      <rPr>
        <b/>
        <sz val="22"/>
        <rFont val="仿宋_GB2312"/>
        <charset val="134"/>
      </rPr>
      <t>必要性：</t>
    </r>
    <r>
      <rPr>
        <sz val="22"/>
        <rFont val="仿宋_GB2312"/>
        <charset val="134"/>
      </rPr>
      <t xml:space="preserve">（一）产业发展需求巴宜区米瑞乡的苹果种植产业已具备一定规模，但目前仍以销售初级农产品为主。单一的销售模式使得产业附加值低，农民增收受限。采购苹果汁加工设备，能够构建完整的产业链，从单纯的种植环节延伸至加工领域，推动产业多元化发展，增强产业的抗风险能力。例如，当苹果市场价格因供过于求而下跌时，加工企业可以消化部分库存，稳定苹果收购价格，保障果农利益。二）市场需求推动随着消费者健康意识的提升，对天然、无添加的果汁饮品需求日益增长。苹果汁作为常见且受欢迎的果汁品类，市场潜力巨大。米瑞乡具备生产优质苹果汁的原料优势，通过采购加工设备，生产符合市场需求的苹果汁产品，可以填补市场空白，满足消费者对高品质果汁的需求。（三）减少农产品损耗苹果属于季节性较强的农产品，储存时间有限。在丰收季节，由于储存和运输条件的限制，部分苹果会因无法及时销售而腐烂变质。苹果汁加工设备的引入，可以将过剩的苹果及时加工成果汁，大大减少农产品的损耗，提高资源利用率。（四）带动就业与经济发展苹果汁加工项目的落地，从原料采购、生产加工到产品销售等环节，都将创造大量就业机会，包括生产线上的工人、技术人员、销售人员等岗位。这不仅能解决当地劳动力就业问题，增加居民收入，还能带动相关上下游产业发展，如包装、物流等行业，促进地方经济增长。
</t>
    </r>
    <r>
      <rPr>
        <b/>
        <sz val="22"/>
        <rFont val="仿宋_GB2312"/>
        <charset val="134"/>
      </rPr>
      <t>经营主体：</t>
    </r>
    <r>
      <rPr>
        <sz val="22"/>
        <rFont val="仿宋_GB2312"/>
        <charset val="134"/>
      </rPr>
      <t>西藏上诚健康产业股份有限公司</t>
    </r>
  </si>
  <si>
    <t>尽职调查已开展，尽职调查报告已形成，联农带农机制已制定。
通过采取飞地经济模式以“公司+村集体+农户”利益联结模式能够有效带动群众增收。预计带动群众年增收不少于总投资的4%</t>
  </si>
  <si>
    <t>社会效益：扩宽群众增收渠道，通过飞地经济方式解放群众增收致富思想，多渠道、多种方式开展产业发展，不仅填补我乡加工产业结构单一的现状，又能提升“林芝苹果”的附加值。
经济效益：通过同林芝市巴宜区米瑞两山商贸有限公司合作（12个行政村组成的公司）预计每年分红50万元，并提供10个固定就业岗位，通过建设果汁加工设备，不仅能带动全乡苹果销售（包括利用好品相差的苹果进行加工销售），还能辐射带动整个巴宜区的苹果产业发展。</t>
  </si>
  <si>
    <r>
      <rPr>
        <sz val="24"/>
        <rFont val="仿宋_GB2312"/>
        <charset val="134"/>
      </rPr>
      <t>巴宜区农业生产建设项目</t>
    </r>
    <r>
      <rPr>
        <b/>
        <sz val="24"/>
        <rFont val="仿宋_GB2312"/>
        <charset val="134"/>
      </rPr>
      <t>（名称再斟酌）</t>
    </r>
  </si>
  <si>
    <t>巴宜区鲁朗镇、米瑞乡、林芝镇、百巴镇、八一镇、布久乡、更章乡</t>
  </si>
  <si>
    <r>
      <rPr>
        <b/>
        <sz val="22"/>
        <rFont val="仿宋_GB2312"/>
        <charset val="134"/>
      </rPr>
      <t>建设内容：</t>
    </r>
    <r>
      <rPr>
        <sz val="22"/>
        <rFont val="仿宋_GB2312"/>
        <charset val="134"/>
      </rPr>
      <t xml:space="preserve">对巴宜区各村采购9kg收割机4台，14行播种机35台。
</t>
    </r>
    <r>
      <rPr>
        <b/>
        <sz val="22"/>
        <rFont val="仿宋_GB2312"/>
        <charset val="134"/>
      </rPr>
      <t>可行性：</t>
    </r>
    <r>
      <rPr>
        <sz val="22"/>
        <rFont val="仿宋_GB2312"/>
        <charset val="134"/>
      </rPr>
      <t xml:space="preserve">通过采购收割机和播种机，能够有效提升机播和收割效率，可减少群众种植成本，增加农牧民群众通过传统种植提高收入；
</t>
    </r>
    <r>
      <rPr>
        <b/>
        <sz val="22"/>
        <rFont val="仿宋_GB2312"/>
        <charset val="134"/>
      </rPr>
      <t>必要性：</t>
    </r>
    <r>
      <rPr>
        <sz val="22"/>
        <rFont val="仿宋_GB2312"/>
        <charset val="134"/>
      </rPr>
      <t xml:space="preserve">可解决人工短缺和成本高的问题，保障农时提升作物品质与产量；降低劳动强度，提升作业安全性；实现规模化、标准化作业。
</t>
    </r>
    <r>
      <rPr>
        <b/>
        <sz val="22"/>
        <rFont val="仿宋_GB2312"/>
        <charset val="134"/>
      </rPr>
      <t>经营主体：</t>
    </r>
    <r>
      <rPr>
        <sz val="22"/>
        <rFont val="仿宋_GB2312"/>
        <charset val="134"/>
      </rPr>
      <t>村集体经济组织。</t>
    </r>
  </si>
  <si>
    <t>建成后由村集体经济组织运营管理，无需尽职调查，联农带农机制已制定。</t>
  </si>
  <si>
    <t>可减少群众种植成本，增加农牧民群众通过传统种植提高收入</t>
  </si>
  <si>
    <t>林芝市乡村发展投资有限责任公司</t>
  </si>
  <si>
    <t>娟姗奶牛繁育推广基地建设项目（二期）</t>
  </si>
  <si>
    <t>建设地点：林芝市巴宜区林芝镇（原林芝市种畜场院内）</t>
  </si>
  <si>
    <r>
      <rPr>
        <b/>
        <sz val="22"/>
        <rFont val="仿宋_GB2312"/>
        <charset val="134"/>
      </rPr>
      <t>建设规模：</t>
    </r>
    <r>
      <rPr>
        <sz val="22"/>
        <rFont val="仿宋_GB2312"/>
        <charset val="134"/>
      </rPr>
      <t>占地11亩，建筑面积约为4500</t>
    </r>
    <r>
      <rPr>
        <sz val="22"/>
        <rFont val="宋体"/>
        <charset val="134"/>
      </rPr>
      <t>㎡</t>
    </r>
    <r>
      <rPr>
        <sz val="22"/>
        <rFont val="仿宋_GB2312"/>
        <charset val="134"/>
      </rPr>
      <t>；建设内容：1、新建牛舍及附属功能房约4500</t>
    </r>
    <r>
      <rPr>
        <sz val="22"/>
        <rFont val="宋体"/>
        <charset val="134"/>
      </rPr>
      <t>㎡</t>
    </r>
    <r>
      <rPr>
        <sz val="22"/>
        <rFont val="仿宋_GB2312"/>
        <charset val="134"/>
      </rPr>
      <t>；2、新建养殖区生产道路；3、新建配套奶牛运动场；4、采购进口纯种娟姗奶牛500头；5、采购全自动饲草料配料、饲养系统，配套设施设备；6、配套给排水工程、养殖场电气工程改造。</t>
    </r>
    <r>
      <rPr>
        <b/>
        <sz val="22"/>
        <rFont val="仿宋_GB2312"/>
        <charset val="134"/>
      </rPr>
      <t>（由国资委出具意见、一期的建设、效益进行分析，写进来）行性分析：</t>
    </r>
    <r>
      <rPr>
        <sz val="22"/>
        <rFont val="仿宋_GB2312"/>
        <charset val="134"/>
      </rPr>
      <t xml:space="preserve">1.产业发展和就业机会的创造：娟姗奶牛繁育推广基地的建成可以大幅增加养殖规模（预计高峰期可达2500头），可大幅提高产业收入和带动附近农牧民就业； 2.带动农牧业上下游的发展：不仅自身能够取得较好的经济效益，还能带动周边农牧业长远发展。通过辐射带动周边乡镇种植饲草，这种模式不仅促进了农业的发展，还带动增加了农民的收入；3.提高产品质量和竞争力：娟姗奶牛以其高品质的牛奶而闻名，其牛奶的乳脂率和优质乳蛋白含量高于其他品种的奶牛。可以进一步提高牛奶的品质和产能，满足高端市场需求，并间接提高下游贡布乳业公司产品市场竞争力；4.通过近几年的娟姗奶牛养殖经验积累，攻克了娟姗奶牛本土化、高原适应性等技术难题，有强有力的畜牧繁育技术团队和兽医防疫力量，能为年推广1000头犊牛任务打下坚实的技术保障和后勤保障；同时乡投公司还控股下游奶制品制造企业贡布乳业公司，也为牛奶产能增加解决销售难题；5.促进乡村振兴：娟姗奶牛繁育推广基地的建成对于促进乡村振兴具有重要意义。通过该项目的规模化养殖推广，对全区娟姗奶牛推广具有现实意义，能快速推动全区奶牛养殖和奶源提供强有力的技术保障和基础保障，同时可以带动当地经济的发展，提高居民的生活水平，实现乡村振兴的目标。
</t>
    </r>
    <r>
      <rPr>
        <b/>
        <sz val="22"/>
        <rFont val="仿宋_GB2312"/>
        <charset val="134"/>
      </rPr>
      <t>必要性分析：</t>
    </r>
    <r>
      <rPr>
        <sz val="22"/>
        <rFont val="仿宋_GB2312"/>
        <charset val="134"/>
      </rPr>
      <t>1.落实自治区畜牧产业布局，加快推进种业提升工程；2.项目的建设是产业稳产保供、产业融合的必然；3.该项目的实施是保证全区娟姗奶牛繁育推广的保障基地。
第三方运营企业：林芝市乡兴牧业有限责任公司</t>
    </r>
  </si>
  <si>
    <t>已开展尽职调查报告；已制定联农带农利益联结机制，采取“娟姗奶牛繁育推广+技术支持+上下游产业带动+带动就业”的利益联结模式。第三方运营企业：林芝市乡村发展投资有限责任公司。</t>
  </si>
  <si>
    <t>经济效益：娟姗奶牛繁育推广基地的改扩建对于提升当地畜牧业高质量发展、增加农牧民收入、壮大集体经济具有显著的效益。建设期使用周边运输合作社或个体的工程机械及劳务，联农带农对象为附近运输合作社、脱贫农牧民/监测对象预计5人；预计能为联农带农对象增收50万元。
运营期（达产期）在原有养殖规模基础上实现年推广娟姗犊牛1000头；本项目中犊牛推广年收入800万，娟姗牛奶年销售400万元，有机肥年收入144万元，项目达产期预计年收入为1344万元；运营期聘用附近农村劳动力稳定就业5人，预计每人每年增收6万元；吸纳本地大学生、养殖技术人才就业；同时为有需求农牧业养殖合作社或个体户提供奶牛养殖技术培训，提高其养殖水平。优先采购本地干草、青储饲料，带动上游饲草产业，预计能为附近农牧民或上游企业/合作社增收400万元。该项目收益中4%作为再帮扶资金(分红)，优先用于永久梦想小镇搬迁户。                                            社会效益：娟姗奶牛作为一种珍稀奶牛品种，其数量仅占全球奶牛总数的1%，但因其优质的牛奶品质，乳脂、乳蛋白含量均明显高于普通牛奶，被誉为“奶中皇后”，在全国各大市场供不应求。这一特性使得娟姗奶牛的繁育和推广对于提升乳制品的质量和市场需求具有重要意义。同时，项目建成可带动全区畜牧业的发展，也会带动上下游产业的发展。                                     生态效益分析：项目建设中，通过干湿分离工艺，干料经发酵、晾晒后返回牛圈作为卧床，提高牛群生活舒适度，干湿分离后粪清液和污水经过污水处理工艺处理后达到《畜禽养殖业污染物排放标准》的要求排放，不污染环境，同时增加湿地自然降解功能，为环保实业做出一定贡献。</t>
  </si>
  <si>
    <r>
      <rPr>
        <sz val="24"/>
        <rFont val="仿宋_GB2312"/>
        <charset val="134"/>
      </rPr>
      <t>林芝市高原特色低温奶生产线智能化升级改扩建项目</t>
    </r>
    <r>
      <rPr>
        <b/>
        <sz val="24"/>
        <rFont val="仿宋_GB2312"/>
        <charset val="134"/>
      </rPr>
      <t>（建议从乳制品加工准入方面争取资金</t>
    </r>
    <r>
      <rPr>
        <sz val="24"/>
        <rFont val="仿宋_GB2312"/>
        <charset val="134"/>
      </rPr>
      <t>，</t>
    </r>
  </si>
  <si>
    <t>西藏林芝贡布乳业有限公司院内</t>
  </si>
  <si>
    <r>
      <rPr>
        <sz val="22"/>
        <rFont val="仿宋_GB2312"/>
        <charset val="134"/>
      </rPr>
      <t>建设内容：1、购置及安装凝固型酸奶生产线1条（其中灌装设备规格为50-150克/杯两套；2、购置及安装巴氏奶生产线1条（500-1000克/袋，产能2,000袋/h）;3、改扩建低温奶生产车间约1600</t>
    </r>
    <r>
      <rPr>
        <sz val="22"/>
        <rFont val="宋体"/>
        <charset val="134"/>
      </rPr>
      <t>㎡</t>
    </r>
    <r>
      <rPr>
        <sz val="22"/>
        <rFont val="仿宋_GB2312"/>
        <charset val="134"/>
      </rPr>
      <t>：包括土建和净化装修、净化系统、前端处理（奶处理、水质处理）和CIP/COP系统等功能配套设施、改扩建低温发酵车间和冷藏库、水/电/气工程、雨污水管网工程；4、原辅材料库房800</t>
    </r>
    <r>
      <rPr>
        <sz val="22"/>
        <rFont val="宋体"/>
        <charset val="134"/>
      </rPr>
      <t>㎡</t>
    </r>
    <r>
      <rPr>
        <sz val="22"/>
        <rFont val="仿宋_GB2312"/>
        <charset val="134"/>
      </rPr>
      <t>；5、配套设备（喷码机、纸包机、码垛机、配套输送链条、电动推车等）。</t>
    </r>
  </si>
  <si>
    <t>已开展尽职调查报告；已制定联农带农利益联结机制，采取“项目建设期+项目运营期劳动力就业，带动产业上游”的利益联结模式。第三方运营企业：林芝市乡兴牧业有限责任公司。</t>
  </si>
  <si>
    <t>必要性：顺应林芝市乃至全西藏乳制品消费升级趋势，提升林芝市巴氏奶与低温酸奶产能缺口，延长乳业产业链，带动上游养殖业发展和牧民增收，促进区域产业协同与乡村振兴。项目符合国家及西藏自治区农牧产品精深加工政策导向，具有明显的联农带农效益和就业带动作用。
可行性：项目依托现有厂区基础设施和上游娟姗奶源优势，原料供应充足；生产工艺成熟，设备选型合理，技术风险可控；市场需求明确，销售渠道成熟；财务分析显示项目具有一定的盈利能力和抗风险能力，投资回收期合理，经济与社会效益显著，具备实施条件。</t>
  </si>
  <si>
    <t>已编制可行性研究报告</t>
  </si>
  <si>
    <t>（二）小型公益性基础设施类</t>
  </si>
  <si>
    <t>巴宜区2026年农田灌溉水渠维修改造建设项目</t>
  </si>
  <si>
    <t>百巴镇全域村庄</t>
  </si>
  <si>
    <r>
      <rPr>
        <b/>
        <sz val="22"/>
        <rFont val="仿宋_GB2312"/>
        <charset val="134"/>
      </rPr>
      <t>建设内容：</t>
    </r>
    <r>
      <rPr>
        <sz val="22"/>
        <rFont val="仿宋_GB2312"/>
        <charset val="134"/>
      </rPr>
      <t>巴宜区百巴镇</t>
    </r>
    <r>
      <rPr>
        <b/>
        <sz val="22"/>
        <rFont val="仿宋_GB2312"/>
        <charset val="134"/>
      </rPr>
      <t>部分村（村庄进行明确）</t>
    </r>
    <r>
      <rPr>
        <sz val="22"/>
        <rFont val="仿宋_GB2312"/>
        <charset val="134"/>
      </rPr>
      <t xml:space="preserve">存在灌溉水渠破损严重，影响群众对耕地的正常灌溉，导致粮食产业降低，现参照以工代赈的方式，对现有破损水渠进行维修改造约17km（每个村多少），将有效灌溉农田面积3000亩。是否实施过高标农田水渠项目，哪一年实施的）
</t>
    </r>
    <r>
      <rPr>
        <b/>
        <sz val="22"/>
        <rFont val="仿宋_GB2312"/>
        <charset val="134"/>
      </rPr>
      <t>可行性：</t>
    </r>
    <r>
      <rPr>
        <sz val="22"/>
        <rFont val="仿宋_GB2312"/>
        <charset val="134"/>
      </rPr>
      <t>巴宜区各乡镇部分村存在灌溉水渠破损严重，对现有水渠进行维修改造可避免重复用地，同时能促进农业农村经济发展，确保完成粮食生产能力的生产目标，同时群众对水渠维修期望较高，项目实施能够得到群众的大力支持。另外从</t>
    </r>
    <r>
      <rPr>
        <sz val="22"/>
        <rFont val="DejaVu Sans"/>
        <charset val="134"/>
      </rPr>
      <t> </t>
    </r>
    <r>
      <rPr>
        <sz val="22"/>
        <rFont val="仿宋_GB2312"/>
        <charset val="134"/>
      </rPr>
      <t xml:space="preserve">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
</t>
    </r>
    <r>
      <rPr>
        <b/>
        <sz val="22"/>
        <rFont val="仿宋_GB2312"/>
        <charset val="134"/>
      </rPr>
      <t>必要性：</t>
    </r>
    <r>
      <rPr>
        <sz val="22"/>
        <rFont val="仿宋_GB2312"/>
        <charset val="134"/>
      </rPr>
      <t>1.</t>
    </r>
    <r>
      <rPr>
        <sz val="22"/>
        <rFont val="DejaVu Sans"/>
        <charset val="134"/>
      </rPr>
      <t> </t>
    </r>
    <r>
      <rPr>
        <sz val="22"/>
        <rFont val="仿宋_GB2312"/>
        <charset val="134"/>
      </rPr>
      <t>满足群众需求。农业是农民群众的主要收入来源，修建农田灌溉水渠可以满足他们对稳定水源的需求，提高农作物产量和质量，增加收入。这对于改善农民生活水平、促进农村经济发展具有重要意义。2.</t>
    </r>
    <r>
      <rPr>
        <sz val="22"/>
        <rFont val="DejaVu Sans"/>
        <charset val="134"/>
      </rPr>
      <t> </t>
    </r>
    <r>
      <rPr>
        <sz val="22"/>
        <rFont val="仿宋_GB2312"/>
        <charset val="134"/>
      </rPr>
      <t>保障粮食安全。水是粮食生产的关键要素，充足的灌溉水源可以确保农作物在不同生长阶段得到及时的水分供应，提高粮食产量。修建农田灌溉水渠有助于保障国家粮食安全，稳定粮食市场。3.</t>
    </r>
    <r>
      <rPr>
        <sz val="22"/>
        <rFont val="DejaVu Sans"/>
        <charset val="134"/>
      </rPr>
      <t> </t>
    </r>
    <r>
      <rPr>
        <sz val="22"/>
        <rFont val="仿宋_GB2312"/>
        <charset val="134"/>
      </rPr>
      <t>促进农业可持续发展。合理的灌溉可以改善土壤质量，减少土地退化和荒漠化的风险。同时，通过节约用水和提高水资源利用效率，可以实现农业的可持续发展，保护生态环境。4.</t>
    </r>
    <r>
      <rPr>
        <sz val="22"/>
        <rFont val="DejaVu Sans"/>
        <charset val="134"/>
      </rPr>
      <t> </t>
    </r>
    <r>
      <rPr>
        <sz val="22"/>
        <rFont val="仿宋_GB2312"/>
        <charset val="134"/>
      </rPr>
      <t xml:space="preserve">增强农村抗灾能力。在干旱、洪涝等自然灾害频发的地区，农田灌溉水渠可以起到调节水流、防洪排涝的作用，增强农村的抗灾能力。在灾害发生时，能够为农民提供一定的保障，减少损失。
</t>
    </r>
    <r>
      <rPr>
        <b/>
        <sz val="22"/>
        <rFont val="仿宋_GB2312"/>
        <charset val="134"/>
      </rPr>
      <t>管护机制及经费来源：</t>
    </r>
    <r>
      <rPr>
        <sz val="22"/>
        <rFont val="仿宋_GB2312"/>
        <charset val="134"/>
      </rPr>
      <t>由村集体负责日常管理维护，所需资金从村集体资金或产业收入中支出。</t>
    </r>
  </si>
  <si>
    <t>改扩建</t>
  </si>
  <si>
    <t>社会效益：能够有效改善农田基础设施，增加粮食产量，不断提升群众的幸福感和获得感。</t>
  </si>
  <si>
    <t xml:space="preserve">巴宜区更章乡灌溉水渠建设项目
</t>
  </si>
  <si>
    <t>巴宜区更章乡扎曲村、门仲村</t>
  </si>
  <si>
    <r>
      <rPr>
        <b/>
        <sz val="22"/>
        <rFont val="仿宋_GB2312"/>
        <charset val="134"/>
      </rPr>
      <t>建设内容</t>
    </r>
    <r>
      <rPr>
        <sz val="22"/>
        <rFont val="仿宋_GB2312"/>
        <charset val="134"/>
      </rPr>
      <t xml:space="preserve">：扎曲村新建灌溉主渠2800米，覆盖耕地465亩，门仲村新建灌溉水渠1100米。覆盖耕地80亩。
</t>
    </r>
    <r>
      <rPr>
        <b/>
        <sz val="22"/>
        <rFont val="仿宋_GB2312"/>
        <charset val="134"/>
      </rPr>
      <t>可行性</t>
    </r>
    <r>
      <rPr>
        <sz val="22"/>
        <rFont val="仿宋_GB2312"/>
        <charset val="134"/>
      </rPr>
      <t>：村内灌溉水渠严重不足，不能满足村内灌溉需求，为确保完成粮食生产能力的生产目标，同时群众对水渠维修期望较高，项目实施能够得到群众的大力支持。另外从</t>
    </r>
    <r>
      <rPr>
        <sz val="22"/>
        <rFont val="DejaVu Sans"/>
        <charset val="134"/>
      </rPr>
      <t> </t>
    </r>
    <r>
      <rPr>
        <sz val="22"/>
        <rFont val="仿宋_GB2312"/>
        <charset val="134"/>
      </rPr>
      <t xml:space="preserve">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
</t>
    </r>
    <r>
      <rPr>
        <b/>
        <sz val="22"/>
        <rFont val="仿宋_GB2312"/>
        <charset val="134"/>
      </rPr>
      <t>必要性</t>
    </r>
    <r>
      <rPr>
        <sz val="22"/>
        <rFont val="仿宋_GB2312"/>
        <charset val="134"/>
      </rPr>
      <t>：1.</t>
    </r>
    <r>
      <rPr>
        <sz val="22"/>
        <rFont val="DejaVu Sans"/>
        <charset val="134"/>
      </rPr>
      <t> </t>
    </r>
    <r>
      <rPr>
        <sz val="22"/>
        <rFont val="仿宋_GB2312"/>
        <charset val="134"/>
      </rPr>
      <t>满足群众需求。农业是农民群众的主要收入来源，修建农田灌溉水渠可以满足他们对稳定水源的需求，提高农作物产量和质量，增加收入。这对于改善农民生活水平、促进农村经济发展具有重要意义。2.</t>
    </r>
    <r>
      <rPr>
        <sz val="22"/>
        <rFont val="DejaVu Sans"/>
        <charset val="134"/>
      </rPr>
      <t> </t>
    </r>
    <r>
      <rPr>
        <sz val="22"/>
        <rFont val="仿宋_GB2312"/>
        <charset val="134"/>
      </rPr>
      <t>保障粮食安全。水是粮食生产的关键要素，充足的灌溉水源可以确保农作物在不同生长阶段得到及时的水分供应，提高粮食产量。修建农田灌溉水渠有助于保障国家粮食安全，稳定粮食市场。3.</t>
    </r>
    <r>
      <rPr>
        <sz val="22"/>
        <rFont val="DejaVu Sans"/>
        <charset val="134"/>
      </rPr>
      <t> </t>
    </r>
    <r>
      <rPr>
        <sz val="22"/>
        <rFont val="仿宋_GB2312"/>
        <charset val="134"/>
      </rPr>
      <t>促进农业可持续发展。合理的灌溉可以改善土壤质量，减少土地退化和荒漠化的风险。同时，通过节约用水和提高水资源利用效率，可以实现农业的可持续发展，保护生态环境。4.</t>
    </r>
    <r>
      <rPr>
        <sz val="22"/>
        <rFont val="DejaVu Sans"/>
        <charset val="134"/>
      </rPr>
      <t> </t>
    </r>
    <r>
      <rPr>
        <sz val="22"/>
        <rFont val="仿宋_GB2312"/>
        <charset val="134"/>
      </rPr>
      <t xml:space="preserve">增强农村抗灾能力。在干旱、洪涝等自然灾害频发的地区，农田灌溉水渠可以起到调节水流、防洪排涝的作用，增强农村的抗灾能力。在灾害发生时，能够为农民提供一定的保障，减少损失。
</t>
    </r>
    <r>
      <rPr>
        <b/>
        <sz val="22"/>
        <rFont val="仿宋_GB2312"/>
        <charset val="134"/>
      </rPr>
      <t>管护机制及经费来源：</t>
    </r>
    <r>
      <rPr>
        <sz val="22"/>
        <rFont val="仿宋_GB2312"/>
        <charset val="134"/>
      </rPr>
      <t>由村集体负责日常管理维护，所需资金从村集体资金或产业收入中支出。</t>
    </r>
  </si>
  <si>
    <t>巴宜区鲁朗镇明吉村灌溉水渠建设项目</t>
  </si>
  <si>
    <t>鲁朗镇明吉村</t>
  </si>
  <si>
    <r>
      <rPr>
        <b/>
        <sz val="22"/>
        <rFont val="仿宋_GB2312"/>
        <charset val="134"/>
      </rPr>
      <t>建设内容：</t>
    </r>
    <r>
      <rPr>
        <sz val="22"/>
        <rFont val="仿宋_GB2312"/>
        <charset val="134"/>
      </rPr>
      <t>新建灌溉主渠1100米，排水土渠760米，农桥8座，土地平整201亩。</t>
    </r>
    <r>
      <rPr>
        <b/>
        <sz val="22"/>
        <rFont val="仿宋_GB2312"/>
        <charset val="134"/>
      </rPr>
      <t>（建议增加水渠规格）</t>
    </r>
    <r>
      <rPr>
        <sz val="22"/>
        <rFont val="仿宋_GB2312"/>
        <charset val="134"/>
      </rPr>
      <t xml:space="preserve">
</t>
    </r>
    <r>
      <rPr>
        <b/>
        <sz val="22"/>
        <rFont val="仿宋_GB2312"/>
        <charset val="134"/>
      </rPr>
      <t>可行性：</t>
    </r>
    <r>
      <rPr>
        <sz val="22"/>
        <rFont val="仿宋_GB2312"/>
        <charset val="134"/>
      </rPr>
      <t>村内灌溉水渠严重不足，不能满足村内灌溉需求，为确保完成粮食生产能力的生产目标，同时群众对水渠维修期望较高，项目实施能够得到群众的大力支持。另外从</t>
    </r>
    <r>
      <rPr>
        <sz val="22"/>
        <rFont val="Arial"/>
        <charset val="134"/>
      </rPr>
      <t> </t>
    </r>
    <r>
      <rPr>
        <sz val="22"/>
        <rFont val="仿宋_GB2312"/>
        <charset val="134"/>
      </rPr>
      <t>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t>
    </r>
    <r>
      <rPr>
        <b/>
        <sz val="22"/>
        <rFont val="仿宋_GB2312"/>
        <charset val="134"/>
      </rPr>
      <t xml:space="preserve">
必要性：</t>
    </r>
    <r>
      <rPr>
        <sz val="22"/>
        <rFont val="仿宋_GB2312"/>
        <charset val="134"/>
      </rPr>
      <t>1.</t>
    </r>
    <r>
      <rPr>
        <sz val="22"/>
        <rFont val="Arial"/>
        <charset val="134"/>
      </rPr>
      <t> </t>
    </r>
    <r>
      <rPr>
        <sz val="22"/>
        <rFont val="仿宋_GB2312"/>
        <charset val="134"/>
      </rPr>
      <t>满足群众需求。农业是农民群众的主要收入来源，修建农田灌溉水渠可以满足他们对稳定水源的需求，提高农作物产量和质量，增加收入。这对于改善农民生活水平、促进农村经济发展具有重要意义。2.</t>
    </r>
    <r>
      <rPr>
        <sz val="22"/>
        <rFont val="Arial"/>
        <charset val="134"/>
      </rPr>
      <t> </t>
    </r>
    <r>
      <rPr>
        <sz val="22"/>
        <rFont val="仿宋_GB2312"/>
        <charset val="134"/>
      </rPr>
      <t>保障粮食安全。水是粮食生产的关键要素，充足的灌溉水源可以确保农作物在不同生长阶段得到及时的水分供应，提高粮食产量。修建农田灌溉水渠有助于保障国家粮食安全，稳定粮食市场。3.</t>
    </r>
    <r>
      <rPr>
        <sz val="22"/>
        <rFont val="Arial"/>
        <charset val="134"/>
      </rPr>
      <t> </t>
    </r>
    <r>
      <rPr>
        <sz val="22"/>
        <rFont val="仿宋_GB2312"/>
        <charset val="134"/>
      </rPr>
      <t>促进农业可持续发展。合理的灌溉可以改善土壤质量，减少土地退化和荒漠化的风险。同时，通过节约用水和提高水资源利用效率，可以实现农业的可持续发展，保护生态环境。4.</t>
    </r>
    <r>
      <rPr>
        <sz val="22"/>
        <rFont val="Arial"/>
        <charset val="134"/>
      </rPr>
      <t> </t>
    </r>
    <r>
      <rPr>
        <sz val="22"/>
        <rFont val="仿宋_GB2312"/>
        <charset val="134"/>
      </rPr>
      <t xml:space="preserve">增强农村抗灾能力。在干旱、洪涝等自然灾害频发的地区，农田灌溉水渠可以起到调节水流、防洪排涝的作用，增强农村的抗灾能力。在灾害发生时，能够为农民提供一定的保障，减少损失。
</t>
    </r>
    <r>
      <rPr>
        <b/>
        <sz val="22"/>
        <rFont val="仿宋_GB2312"/>
        <charset val="134"/>
      </rPr>
      <t>管护机制及经费来源：</t>
    </r>
    <r>
      <rPr>
        <sz val="22"/>
        <rFont val="仿宋_GB2312"/>
        <charset val="134"/>
      </rPr>
      <t>由村集体负责日常管理维护，所需资金从村集体资金或产业收入中支出。</t>
    </r>
  </si>
  <si>
    <t>低收入村</t>
  </si>
  <si>
    <t>巴宜区2025年农村饮水维修改造项目</t>
  </si>
  <si>
    <t>涉及24个村庄百巴镇折巴自然村、增巴自然村、拉格（更巴、仲尼、白然自然村）、开朗吉定自然村；更章娘萨自然村、门仲自然村；八一镇公众加定自然村、巴吉玉米自然村、章麦杰布才自然村；布久乡麦巴自然村；林芝镇真巴嘎啦自然村、尼池自然村、朗欧村自然村、康扎村、卡斯木自然村、达则自然村；米瑞乡玉荣增村、姆多村、朗乃村、泽列村、鲁朗镇东巴才村、扎西岗村、罗布纳麦自然村、洛木杂角自然村</t>
  </si>
  <si>
    <r>
      <rPr>
        <b/>
        <sz val="22"/>
        <rFont val="仿宋_GB2312"/>
        <charset val="134"/>
      </rPr>
      <t>建设内容：</t>
    </r>
    <r>
      <rPr>
        <sz val="22"/>
        <rFont val="仿宋_GB2312"/>
        <charset val="134"/>
      </rPr>
      <t>改造24个村庄取水口24个、引水管约19公里、蓄水池24个（每个50m</t>
    </r>
    <r>
      <rPr>
        <sz val="22"/>
        <rFont val="宋体"/>
        <charset val="134"/>
      </rPr>
      <t>³）</t>
    </r>
    <r>
      <rPr>
        <sz val="22"/>
        <rFont val="仿宋_GB2312"/>
        <charset val="134"/>
      </rPr>
      <t xml:space="preserve">。（建议今年将所有要建设的人饮项目纳进来，水利部门出具意见）
</t>
    </r>
    <r>
      <rPr>
        <b/>
        <sz val="22"/>
        <rFont val="仿宋_GB2312"/>
        <charset val="134"/>
      </rPr>
      <t>可行性：</t>
    </r>
    <r>
      <rPr>
        <sz val="22"/>
        <rFont val="仿宋_GB2312"/>
        <charset val="134"/>
      </rPr>
      <t xml:space="preserve">目前巴宜区农村饮水虽然实现了饮水安全，但许多村供水设施老化，像供水管网破损、储水设备漏水等情况频发，导致供水不稳定、水质下降，这使得维修改造项目有迫切的需求。通过实施农村饮水维修改造项目，能够很好的解决各村群众饮水问题，确保有充足的饮水使用。
</t>
    </r>
    <r>
      <rPr>
        <b/>
        <sz val="22"/>
        <rFont val="仿宋_GB2312"/>
        <charset val="134"/>
      </rPr>
      <t>必要性：</t>
    </r>
    <r>
      <rPr>
        <sz val="22"/>
        <rFont val="仿宋_GB2312"/>
        <charset val="134"/>
      </rPr>
      <t xml:space="preserve">安全的饮用水是保障农村居民身体健康的重要条件。维修改造农村饮水项目可以提高饮用水的质量，减少因水质问题导致的疾病发生，提高农村居民的生活质量和健康水平。同时，也能改善农村生活条件。解决农村饮水问题可以提高农村居民的生活便利性，让他们享受到与城市居民同等的基本生活条件。这对于缩小城乡差距、促进城乡一体化发展具有重要意义。
</t>
    </r>
    <r>
      <rPr>
        <b/>
        <sz val="22"/>
        <rFont val="仿宋_GB2312"/>
        <charset val="134"/>
      </rPr>
      <t>管护机制及经费来源：</t>
    </r>
    <r>
      <rPr>
        <sz val="22"/>
        <rFont val="仿宋_GB2312"/>
        <charset val="134"/>
      </rPr>
      <t>由村集体负责日常管理维护，所需资金从村集体资金或产业收入中支出。</t>
    </r>
  </si>
  <si>
    <t>巴宜区水利局</t>
  </si>
  <si>
    <t>巴宜区2025年农村饮水提升改造项目</t>
  </si>
  <si>
    <t>涉及14个村庄（八一镇公众村、多布恰巴村、公众、永久村；布久乡仲萨巴村；米瑞乡玉荣增村、则列定绕自然村；林芝镇达则村、康扎村、真巴村；百巴镇仁巴村、伍巴村、嘎吉村、扎地村</t>
  </si>
  <si>
    <r>
      <rPr>
        <b/>
        <sz val="22"/>
        <rFont val="仿宋_GB2312"/>
        <charset val="134"/>
      </rPr>
      <t>建设内容：</t>
    </r>
    <r>
      <rPr>
        <sz val="22"/>
        <rFont val="仿宋_GB2312"/>
        <charset val="134"/>
      </rPr>
      <t>增加14套净化设施，改造取水口14个及配套管网约11公里等设施；</t>
    </r>
    <r>
      <rPr>
        <b/>
        <sz val="22"/>
        <rFont val="仿宋_GB2312"/>
        <charset val="134"/>
      </rPr>
      <t>（建议今年将所有要建设的人饮项目纳进来，水利部门出具意见）</t>
    </r>
    <r>
      <rPr>
        <sz val="22"/>
        <rFont val="仿宋_GB2312"/>
        <charset val="134"/>
      </rPr>
      <t xml:space="preserve">
</t>
    </r>
    <r>
      <rPr>
        <b/>
        <sz val="22"/>
        <rFont val="仿宋_GB2312"/>
        <charset val="134"/>
      </rPr>
      <t>可行性：</t>
    </r>
    <r>
      <rPr>
        <sz val="22"/>
        <rFont val="仿宋_GB2312"/>
        <charset val="134"/>
      </rPr>
      <t xml:space="preserve">巴宜区各村虽然实现了饮水安全保障，但大多数村均是使用山间溪流直接分流至村内，未对饮水进行净化处理，通过增加净化设施后能够提升饮水质量，减少群众因饮水不达标而产生身体疾病的发生率。
</t>
    </r>
    <r>
      <rPr>
        <b/>
        <sz val="22"/>
        <rFont val="仿宋_GB2312"/>
        <charset val="134"/>
      </rPr>
      <t>必要性：</t>
    </r>
    <r>
      <rPr>
        <sz val="22"/>
        <rFont val="仿宋_GB2312"/>
        <charset val="134"/>
      </rPr>
      <t xml:space="preserve">安全的饮用水是保障农村居民身体健康的重要条件。维修改造农村饮水项目可以提高饮用水的质量，减少因水质问题导致的疾病发生，提高农村居民的生活质量和健康水平。同时，也能改善农村生活条件。解决农村饮水问题可以提高农村居民的生活便利性，让他们享受到与城市居民同等的基本生活条件。这对于缩小城乡差距、促进城乡一体化发展具有重要意义。
</t>
    </r>
    <r>
      <rPr>
        <b/>
        <sz val="22"/>
        <rFont val="仿宋_GB2312"/>
        <charset val="134"/>
      </rPr>
      <t>管护机制及经费来源：</t>
    </r>
    <r>
      <rPr>
        <sz val="22"/>
        <rFont val="仿宋_GB2312"/>
        <charset val="134"/>
      </rPr>
      <t>由村集体负责日常管理维护，所需资金从村集体资金或产业收入中支出。</t>
    </r>
  </si>
  <si>
    <t>社会效益：能够有效改善村庄的饮水基础设施，保证群众饮水，不断提升群众的幸福感和获得感。</t>
  </si>
  <si>
    <t>（三）巩固提升类（人居环境整治）</t>
  </si>
  <si>
    <t xml:space="preserve">娘萨村人居环境综合整治项目
</t>
  </si>
  <si>
    <t>更章乡娘萨村</t>
  </si>
  <si>
    <r>
      <rPr>
        <b/>
        <sz val="22"/>
        <rFont val="仿宋_GB2312"/>
        <charset val="134"/>
      </rPr>
      <t>项目建设内容</t>
    </r>
    <r>
      <rPr>
        <sz val="22"/>
        <rFont val="仿宋_GB2312"/>
        <charset val="134"/>
      </rPr>
      <t xml:space="preserve">：娘鲁村新建水渠2400米，覆盖428亩；萨嘎村新建水渠1950米，覆盖约500亩。娘鲁村新建取水口，新建村道娘鲁村500米，萨嘎村500米，娘鲁村污水处理管道新建3500米。村道路改扩建，路灯维修更换30盏。
</t>
    </r>
    <r>
      <rPr>
        <b/>
        <sz val="22"/>
        <rFont val="仿宋_GB2312"/>
        <charset val="134"/>
      </rPr>
      <t>可行性</t>
    </r>
    <r>
      <rPr>
        <sz val="22"/>
        <rFont val="仿宋_GB2312"/>
        <charset val="134"/>
      </rPr>
      <t xml:space="preserve">：国家层面已经将人居环境整治纳入乡村振兴战略重点任务，有明确的目标标准和保障措施，地方上也有相应的专项规划和资金为项目提供了制度和政策支持；群众的美好生活和美丽人居环境的需求意愿强烈。
</t>
    </r>
    <r>
      <rPr>
        <b/>
        <sz val="22"/>
        <rFont val="仿宋_GB2312"/>
        <charset val="134"/>
      </rPr>
      <t>必要性</t>
    </r>
    <r>
      <rPr>
        <sz val="22"/>
        <rFont val="仿宋_GB2312"/>
        <charset val="134"/>
      </rPr>
      <t xml:space="preserve">：随着经济发展和社会的进步，每户用水量不断增大，无法满足现有需求，原有饮水管老化，经常堵塞、爆裂，导致村民家中经常停水，水质较差，无法适应现有生活、生产需求。项目的建设能有效改善村内饮水设施，进一步保障群众住的舒心，活的健康，基础设施结构的调整还能改善村内进一步发展旅游产业提供保障，帮助村内持续加大增收。
</t>
    </r>
    <r>
      <rPr>
        <b/>
        <sz val="22"/>
        <rFont val="仿宋_GB2312"/>
        <charset val="134"/>
      </rPr>
      <t>管护机制及经费来源：</t>
    </r>
    <r>
      <rPr>
        <sz val="22"/>
        <rFont val="仿宋_GB2312"/>
        <charset val="134"/>
      </rPr>
      <t>由村集体负责日常管理维护，所需资金从村集体资金或产业收入中支出。</t>
    </r>
  </si>
  <si>
    <t>社会效益：提升村民生产生活质量，提升娘萨村的基础设施服务能力，改善村内基础设施条件</t>
  </si>
  <si>
    <t>新增</t>
  </si>
  <si>
    <t>林芝镇真巴村人居环境整治项目</t>
  </si>
  <si>
    <r>
      <rPr>
        <b/>
        <sz val="22"/>
        <rFont val="仿宋_GB2312"/>
        <charset val="134"/>
      </rPr>
      <t>建设内容</t>
    </r>
    <r>
      <rPr>
        <sz val="22"/>
        <rFont val="仿宋_GB2312"/>
        <charset val="134"/>
      </rPr>
      <t>：基础设施提升工程包括道路改造约9200</t>
    </r>
    <r>
      <rPr>
        <sz val="22"/>
        <rFont val="宋体"/>
        <charset val="134"/>
      </rPr>
      <t>㎡</t>
    </r>
    <r>
      <rPr>
        <sz val="22"/>
        <rFont val="仿宋_GB2312"/>
        <charset val="134"/>
      </rPr>
      <t>，现状挡土墙加固约1600</t>
    </r>
    <r>
      <rPr>
        <sz val="22"/>
        <rFont val="宋体"/>
        <charset val="134"/>
      </rPr>
      <t>㎡</t>
    </r>
    <r>
      <rPr>
        <sz val="22"/>
        <rFont val="仿宋_GB2312"/>
        <charset val="134"/>
      </rPr>
      <t>，安全防护墙界面防水处理约900</t>
    </r>
    <r>
      <rPr>
        <sz val="22"/>
        <rFont val="宋体"/>
        <charset val="134"/>
      </rPr>
      <t>㎡</t>
    </r>
    <r>
      <rPr>
        <sz val="22"/>
        <rFont val="仿宋_GB2312"/>
        <charset val="134"/>
      </rPr>
      <t xml:space="preserve">，人畜饮水提升2000米、修建水池1座，增加净化器1套，路侧排水明渠改造长度约2000m，污水管道改造长度约2000m，污水处理设备、新建打麦场等内容。
</t>
    </r>
    <r>
      <rPr>
        <b/>
        <sz val="22"/>
        <rFont val="仿宋_GB2312"/>
        <charset val="134"/>
      </rPr>
      <t>可行性</t>
    </r>
    <r>
      <rPr>
        <sz val="22"/>
        <rFont val="仿宋_GB2312"/>
        <charset val="134"/>
      </rPr>
      <t xml:space="preserve">：一是该项目建设内容用地为村庄内用地，不涉及用地指标问题；二是群众对项目建设内容期望高，配合度强，能有效顺利实施该项目；三是通过项目实施能够有效改善村内基础设施条件，提升群众生产生活条件。
</t>
    </r>
    <r>
      <rPr>
        <b/>
        <sz val="22"/>
        <rFont val="仿宋_GB2312"/>
        <charset val="134"/>
      </rPr>
      <t>必要性</t>
    </r>
    <r>
      <rPr>
        <sz val="22"/>
        <rFont val="仿宋_GB2312"/>
        <charset val="134"/>
      </rPr>
      <t xml:space="preserve">：随着经济发展和社会的进步，每户用水量不断增大，加上桃花源用水，无法满足现有需求，原有饮水管老化，经常堵塞、爆裂，导致村民家中经常停水，水质较差，无法适应现有生活、生产需求。项目的建设能有效改善村内饮水设施，进一步保障群众住的舒心，活的健康，基础设施结构的调整还能改善村内进一步发展旅游产业提供保障，帮助村内持续加大增收。
</t>
    </r>
    <r>
      <rPr>
        <b/>
        <sz val="22"/>
        <rFont val="仿宋_GB2312"/>
        <charset val="134"/>
      </rPr>
      <t>管护机制及经费来源：</t>
    </r>
    <r>
      <rPr>
        <sz val="22"/>
        <rFont val="仿宋_GB2312"/>
        <charset val="134"/>
      </rPr>
      <t>由村集体负责日常管理维护，所需资金从村集体资金或产业收入中支出。</t>
    </r>
  </si>
  <si>
    <t>社会效益：能够有效改善村庄的基础设施，提升群众的生产生活环境，引导群众依托“桃花经济”端稳旅游“金饭碗”旅游路，不断提升群众的幸福感和获得感。</t>
  </si>
  <si>
    <t>百巴镇色贡村（自然村）人居环境整治项目</t>
  </si>
  <si>
    <r>
      <rPr>
        <b/>
        <sz val="22"/>
        <rFont val="仿宋_GB2312"/>
        <charset val="134"/>
      </rPr>
      <t>建设内容</t>
    </r>
    <r>
      <rPr>
        <sz val="22"/>
        <rFont val="仿宋_GB2312"/>
        <charset val="134"/>
      </rPr>
      <t xml:space="preserve">：人饮管网改造700米、新建4立方米化粪池25座并配套UPVC管网125米、新建路灯30盏、维修改造道路605平方米、新建排水沟507米、庭院经济、新建牛棚、新建打麦场。
</t>
    </r>
    <r>
      <rPr>
        <b/>
        <sz val="22"/>
        <rFont val="仿宋_GB2312"/>
        <charset val="134"/>
      </rPr>
      <t>可行性</t>
    </r>
    <r>
      <rPr>
        <sz val="22"/>
        <rFont val="仿宋_GB2312"/>
        <charset val="134"/>
      </rPr>
      <t xml:space="preserve">：国家层面已经将人居环境整治纳入乡村振兴战略重点任务，有明确的目标标准和保障措施，地方上也有相应的专项规划和资金为项目提供了制度和政策支持；群众的美好生活和美丽人居环境的需求意愿强烈。
</t>
    </r>
    <r>
      <rPr>
        <b/>
        <sz val="22"/>
        <rFont val="仿宋_GB2312"/>
        <charset val="134"/>
      </rPr>
      <t>必要性</t>
    </r>
    <r>
      <rPr>
        <sz val="22"/>
        <rFont val="仿宋_GB2312"/>
        <charset val="134"/>
      </rPr>
      <t xml:space="preserve">：项目的建设能更好的完善村内人居环境基础上设施，保障群众住的舒心，活的健康，是践行“以人民为中心”发展思想的具体表现；能为乡村产业赋能，同时色贡村在百巴镇小集镇附近，项目的建设能有效与小集镇接轨，更好开展乡村发展。
</t>
    </r>
    <r>
      <rPr>
        <b/>
        <sz val="22"/>
        <rFont val="仿宋_GB2312"/>
        <charset val="134"/>
      </rPr>
      <t>管护机制及经费来源：</t>
    </r>
    <r>
      <rPr>
        <sz val="22"/>
        <rFont val="仿宋_GB2312"/>
        <charset val="134"/>
      </rPr>
      <t>由村集体负责日常管理维护，所需资金从村集体资金或产业收入中支出。</t>
    </r>
  </si>
  <si>
    <t>社会效益：通过该项目的实施，有效改善农牧民生产生活设施，提升村庄整体功能，改善群众人居环境，预计受益25户86人，其中脱贫群众4户14人，同时鼓励当地群众参与项目建设，带动群众务工增收。</t>
  </si>
  <si>
    <t>林芝市巴宜区八一镇巴吉村人居环境整治项目</t>
  </si>
  <si>
    <t>八一镇巴吉村</t>
  </si>
  <si>
    <r>
      <rPr>
        <sz val="22"/>
        <rFont val="仿宋_GB2312"/>
        <charset val="134"/>
      </rPr>
      <t>项目建设内容：道路恢复2000</t>
    </r>
    <r>
      <rPr>
        <sz val="22"/>
        <rFont val="宋体"/>
        <charset val="134"/>
      </rPr>
      <t>㎡，照明工程</t>
    </r>
    <r>
      <rPr>
        <sz val="22"/>
        <rFont val="仿宋_GB2312"/>
        <charset val="134"/>
      </rPr>
      <t>1项（路灯维修更换）</t>
    </r>
    <r>
      <rPr>
        <sz val="22"/>
        <rFont val="宋体"/>
        <charset val="134"/>
      </rPr>
      <t>，排污管网</t>
    </r>
    <r>
      <rPr>
        <sz val="22"/>
        <rFont val="仿宋_GB2312"/>
        <charset val="134"/>
      </rPr>
      <t>574m及其他附属工程。</t>
    </r>
    <r>
      <rPr>
        <b/>
        <sz val="22"/>
        <rFont val="仿宋_GB2312"/>
        <charset val="134"/>
      </rPr>
      <t xml:space="preserve">
可行性：</t>
    </r>
    <r>
      <rPr>
        <sz val="22"/>
        <rFont val="仿宋_GB2312"/>
        <charset val="134"/>
      </rPr>
      <t>国家层面已经将人居环境整治纳入乡村振兴战略重点任务，有明确的目标标准和保障措施，地方上也有相应的专项规划和资金为项目提供了制度和政策支持；群众的美好生活和美丽人居环境的需求意愿强烈。</t>
    </r>
    <r>
      <rPr>
        <b/>
        <sz val="22"/>
        <rFont val="仿宋_GB2312"/>
        <charset val="134"/>
      </rPr>
      <t xml:space="preserve">
必要性：</t>
    </r>
    <r>
      <rPr>
        <sz val="22"/>
        <rFont val="仿宋_GB2312"/>
        <charset val="134"/>
      </rPr>
      <t xml:space="preserve">随着经济发展和社会的进步，每户用水量不断增大，无法满足现有需求，原有饮水管老化，经常堵塞、爆裂，导致村民家中经常停水，水质较差，无法适应现有生活、生产需求。项目的建设能有效改善村内饮水设施，进一步保障群众住的舒心，活的健康，基础设施结构的调整还能改善村内进一步发展旅游产业提供保障，帮助村内持续加大增收。
</t>
    </r>
    <r>
      <rPr>
        <b/>
        <sz val="22"/>
        <rFont val="仿宋_GB2312"/>
        <charset val="134"/>
      </rPr>
      <t>管护机制及经费来源：</t>
    </r>
    <r>
      <rPr>
        <sz val="22"/>
        <rFont val="仿宋_GB2312"/>
        <charset val="134"/>
      </rPr>
      <t>由村集体负责日常管理维护，所需资金从村集体资金或产业收入中支出。</t>
    </r>
  </si>
  <si>
    <t>（四）宜居宜业和美乡村（整村推进类）</t>
  </si>
  <si>
    <t>米瑞乡增巴村高原和美乡村建设项目</t>
  </si>
  <si>
    <t>米瑞乡增巴村</t>
  </si>
  <si>
    <r>
      <rPr>
        <b/>
        <sz val="22"/>
        <rFont val="仿宋_GB2312"/>
        <charset val="134"/>
      </rPr>
      <t>建设内容</t>
    </r>
    <r>
      <rPr>
        <sz val="22"/>
        <rFont val="仿宋_GB2312"/>
        <charset val="134"/>
      </rPr>
      <t xml:space="preserve">：村内新建道路硬化7850平方米，新建排水沟1900米，污水管网维修170米，挡墙750立方米，路灯30盏，新建人畜分离点4197平方米，农机具存放间790平方米，公共厕所40平方米，庭院经济89户（主要为在户内种植黄桃）。
</t>
    </r>
    <r>
      <rPr>
        <b/>
        <sz val="22"/>
        <rFont val="仿宋_GB2312"/>
        <charset val="134"/>
      </rPr>
      <t>可行性</t>
    </r>
    <r>
      <rPr>
        <sz val="22"/>
        <rFont val="仿宋_GB2312"/>
        <charset val="134"/>
      </rPr>
      <t xml:space="preserve">：政策到位、政府高度重视和有关单位大力配合为项目建设提供了保障；项目建设符合相关规划要求、社会效益分析可行
</t>
    </r>
    <r>
      <rPr>
        <b/>
        <sz val="22"/>
        <rFont val="仿宋_GB2312"/>
        <charset val="134"/>
      </rPr>
      <t>必要性</t>
    </r>
    <r>
      <rPr>
        <sz val="22"/>
        <rFont val="仿宋_GB2312"/>
        <charset val="134"/>
      </rPr>
      <t xml:space="preserve">：建设美丽宜居村是完善村内基础设施的需要、改善农村居住环境，提升新农村建设水平的需要、让农民过上现代化生活，全面建设社会主义现代化国家的重要内容；
</t>
    </r>
    <r>
      <rPr>
        <b/>
        <sz val="22"/>
        <rFont val="仿宋_GB2312"/>
        <charset val="134"/>
      </rPr>
      <t>管护机制及经费来源：</t>
    </r>
    <r>
      <rPr>
        <sz val="22"/>
        <rFont val="仿宋_GB2312"/>
        <charset val="134"/>
      </rPr>
      <t>由村集体负责日常管理维护，所需资金从村集体资金或产业收入中支出。</t>
    </r>
  </si>
  <si>
    <t>社会效益：通过该项目的实施，有效改善农牧民生产生活设施，提升村庄整体功能，改善群众人居环境，带动群众务工、机械增收及。</t>
  </si>
  <si>
    <t>66个宜居宜业和美村庄建设任务</t>
  </si>
  <si>
    <t>布久乡珠曲登村高原和美乡村建设项目</t>
  </si>
  <si>
    <t>布久乡珠曲登村</t>
  </si>
  <si>
    <r>
      <rPr>
        <b/>
        <sz val="22"/>
        <rFont val="仿宋_GB2312"/>
        <charset val="134"/>
      </rPr>
      <t>建设内容：</t>
    </r>
    <r>
      <rPr>
        <sz val="22"/>
        <rFont val="仿宋_GB2312"/>
        <charset val="134"/>
      </rPr>
      <t>村道水渠坍塌维修1400米的排水水渠，打麦场维修549平方，村集体管理用房398平方米，粮食仓库373平方米，安装路灯30盏，崖边垮塌挡墙维修370米，公侧43平方米1座，,菱形护坡360米，垃圾收集点5个，场地整治957平方米，发展庭院经济种植果树1782颗。</t>
    </r>
    <r>
      <rPr>
        <b/>
        <sz val="22"/>
        <rFont val="仿宋_GB2312"/>
        <charset val="134"/>
      </rPr>
      <t xml:space="preserve">
可行性：</t>
    </r>
    <r>
      <rPr>
        <sz val="22"/>
        <rFont val="仿宋_GB2312"/>
        <charset val="134"/>
      </rPr>
      <t>政策到位、政府高度重视和有关单位大力配合为项目建设提供了保障；项目建设符合相关规划要求、社会效益分析可行，群众需求高。</t>
    </r>
    <r>
      <rPr>
        <b/>
        <sz val="22"/>
        <rFont val="仿宋_GB2312"/>
        <charset val="134"/>
      </rPr>
      <t xml:space="preserve">
必要性：</t>
    </r>
    <r>
      <rPr>
        <sz val="22"/>
        <rFont val="仿宋_GB2312"/>
        <charset val="134"/>
      </rPr>
      <t xml:space="preserve">项目的建设能进一步完善村内基础设施、改善农村居住环境，提升新农村建设水平的需要、让农民过上现代化生活，是全面建设社会主义现代化国家的重要内容；
</t>
    </r>
    <r>
      <rPr>
        <b/>
        <sz val="22"/>
        <rFont val="仿宋_GB2312"/>
        <charset val="134"/>
      </rPr>
      <t>管护机制及经费来源：</t>
    </r>
    <r>
      <rPr>
        <sz val="22"/>
        <rFont val="仿宋_GB2312"/>
        <charset val="134"/>
      </rPr>
      <t>由村集体负责日常管理维护，所需资金从村集体资金或产业收入中支出。</t>
    </r>
  </si>
  <si>
    <t>鲁朗镇罗布村高原和美乡村建设项目</t>
  </si>
  <si>
    <r>
      <rPr>
        <b/>
        <sz val="22"/>
        <rFont val="仿宋_GB2312"/>
        <charset val="134"/>
      </rPr>
      <t>建设内容</t>
    </r>
    <r>
      <rPr>
        <sz val="22"/>
        <rFont val="仿宋_GB2312"/>
        <charset val="134"/>
      </rPr>
      <t>：1.翻修主管网6000m,支管约3160m，及配套检查井220座等，并入鲁朗镇污水处理厂。2.对罗布村村道进行改造，主路改造4200米，支路改造1400米，改造边沟2300米，环卫站点15个（含垃圾桶）。3.安装路灯30个。4.修建晾晒场一处（不超过50万）。</t>
    </r>
    <r>
      <rPr>
        <b/>
        <sz val="22"/>
        <rFont val="仿宋_GB2312"/>
        <charset val="134"/>
      </rPr>
      <t xml:space="preserve">
可行性：</t>
    </r>
    <r>
      <rPr>
        <sz val="22"/>
        <rFont val="仿宋_GB2312"/>
        <charset val="134"/>
      </rPr>
      <t>鲁朗镇罗布村位于鲁朗国际旅游小镇旁，地理位置优越，适宜发展乡村旅游，村庄人居环境一定程度上影响了村庄发展，通过对村内人居环境提升能够提升游客村该村的整体形象，吸引更好的游客前来旅游，同时，随着生活水平的不断提高，群众对良好居住环境的渴望愈发强烈，愿意积极配合并参与改造，比如群众主动清理自家房前屋后的杂物，参与村庄绿化活动等。另外改造后的村庄能够吸引游客，发展乡村旅游、民宿等产业。</t>
    </r>
    <r>
      <rPr>
        <b/>
        <sz val="22"/>
        <rFont val="仿宋_GB2312"/>
        <charset val="134"/>
      </rPr>
      <t xml:space="preserve">
管护机制及经费来源：</t>
    </r>
    <r>
      <rPr>
        <sz val="22"/>
        <rFont val="仿宋_GB2312"/>
        <charset val="134"/>
      </rPr>
      <t>由村集体负责日常管理维护，所需资金从村集体资金或产业收入中支出。</t>
    </r>
  </si>
  <si>
    <t>/</t>
  </si>
  <si>
    <t>社会效益：能够有效改善村庄的基础设施，提升群众的生产生活环境，引导群众走旅游路，吃旅游饭，不断提升群众的幸福感和获得感。</t>
  </si>
  <si>
    <t>百巴镇开朗村高原和美乡村建设项目</t>
  </si>
  <si>
    <t>百巴镇开朗村</t>
  </si>
  <si>
    <r>
      <rPr>
        <b/>
        <sz val="22"/>
        <rFont val="仿宋_GB2312"/>
        <charset val="134"/>
      </rPr>
      <t>建设内容</t>
    </r>
    <r>
      <rPr>
        <sz val="22"/>
        <rFont val="仿宋_GB2312"/>
        <charset val="134"/>
      </rPr>
      <t xml:space="preserve">：新建3800平方米打麦场、路面修复3000平方米，新增垃圾收集点和垃圾桶、对现有太阳能路灯进行维修并新增20盏太阳能路灯。
</t>
    </r>
    <r>
      <rPr>
        <b/>
        <sz val="22"/>
        <rFont val="仿宋_GB2312"/>
        <charset val="134"/>
      </rPr>
      <t>可行性</t>
    </r>
    <r>
      <rPr>
        <sz val="22"/>
        <rFont val="仿宋_GB2312"/>
        <charset val="134"/>
      </rPr>
      <t xml:space="preserve">：目前国家大力鼓励进行村庄建设，完善村内基础设施，此项目有良好的政策背景和政府的高度重视，项目建设符合村庄规划要求，能带来良好的社会效益，因此可行。
</t>
    </r>
    <r>
      <rPr>
        <b/>
        <sz val="22"/>
        <rFont val="仿宋_GB2312"/>
        <charset val="134"/>
      </rPr>
      <t>必要性</t>
    </r>
    <r>
      <rPr>
        <sz val="22"/>
        <rFont val="仿宋_GB2312"/>
        <charset val="134"/>
      </rPr>
      <t xml:space="preserve">：项目的建设能进一步改善村容村貌，改善群众人居环境，是提升新农村建设水平的需要、让农民过上现代化生活，全面建设社会主义现代化国家的重要内容；
</t>
    </r>
    <r>
      <rPr>
        <b/>
        <sz val="22"/>
        <rFont val="仿宋_GB2312"/>
        <charset val="134"/>
      </rPr>
      <t>管护机制及经费来源：</t>
    </r>
    <r>
      <rPr>
        <sz val="22"/>
        <rFont val="仿宋_GB2312"/>
        <charset val="134"/>
      </rPr>
      <t>由村集体负责日常管理维护，所需资金从村集体资金或产业收入中支出。</t>
    </r>
  </si>
  <si>
    <t>社会效益：通过该项目的实施，有效改善农牧民生产生活设施，提升村庄整体功能，改善群众人居环境，预计受益91户439人，其中脱贫群众13户46人，同时鼓励当地群众参与项目建设，带动群众务工增收。</t>
  </si>
  <si>
    <t>八一镇巴果绕村高原和美乡村建设项目</t>
  </si>
  <si>
    <t>八一镇巴果绕村</t>
  </si>
  <si>
    <r>
      <rPr>
        <b/>
        <sz val="22"/>
        <rFont val="仿宋_GB2312"/>
        <charset val="134"/>
      </rPr>
      <t>建设内容</t>
    </r>
    <r>
      <rPr>
        <sz val="22"/>
        <rFont val="仿宋_GB2312"/>
        <charset val="134"/>
      </rPr>
      <t xml:space="preserve">：主道路硬化（含主道路盖板边沟）约3000米，盖板边沟约2000长（过车），村主入口处主道路两侧环境整治，新建取水口一处，截水沟一处（约2米长）及相关附属设施。
</t>
    </r>
    <r>
      <rPr>
        <b/>
        <sz val="22"/>
        <rFont val="仿宋_GB2312"/>
        <charset val="134"/>
      </rPr>
      <t>可行性：</t>
    </r>
    <r>
      <rPr>
        <sz val="22"/>
        <rFont val="仿宋_GB2312"/>
        <charset val="134"/>
      </rPr>
      <t xml:space="preserve">目前国家大力鼓励进行村庄建设，完善村内基础设施，此项目有良好的政策背景和政府的高度重视，项目建设符合村庄规划要求，能带来良好的社会效益，因此可行。
</t>
    </r>
    <r>
      <rPr>
        <b/>
        <sz val="22"/>
        <rFont val="仿宋_GB2312"/>
        <charset val="134"/>
      </rPr>
      <t>必要性</t>
    </r>
    <r>
      <rPr>
        <sz val="22"/>
        <rFont val="仿宋_GB2312"/>
        <charset val="134"/>
      </rPr>
      <t xml:space="preserve">：项目的建设能进一步完善村内道路、取水、排水等基础设施，更加便利群众生产生活，符合群众的建设意愿。同时改善农村居住环境，是提升新农村建设水平的需要、让农民过上现代化生活，全面建设社会主义现代化国家的重要内容；
</t>
    </r>
    <r>
      <rPr>
        <b/>
        <sz val="22"/>
        <rFont val="仿宋_GB2312"/>
        <charset val="134"/>
      </rPr>
      <t>管护机制及经费来源：</t>
    </r>
    <r>
      <rPr>
        <sz val="22"/>
        <rFont val="仿宋_GB2312"/>
        <charset val="134"/>
      </rPr>
      <t>由村集体负责日常管理维护，所需资金从村集体资金或产业收入中支出。</t>
    </r>
  </si>
  <si>
    <t>社会效益：通过该项目的实施，有效改善农牧民生产生活设施，提升村庄整体功能，改善群众人居环境，同时鼓励当地群众参与项目建设，带动群众务工增收。</t>
  </si>
  <si>
    <t>（五）扶贫贷款贴息类</t>
  </si>
  <si>
    <t>巴宜区2025年贷款贴息项目</t>
  </si>
  <si>
    <t>建设内容：2025年扶贫贷款贴息（利差补贴）
可行性：鼓励村民自主创业，自主创收，促进增收。
必要性：增加收入，保障经济持续，扩大县域经济发展。</t>
  </si>
  <si>
    <t>（六）培训类</t>
  </si>
  <si>
    <t>2026年农牧民技能培训</t>
  </si>
  <si>
    <r>
      <rPr>
        <b/>
        <sz val="22"/>
        <rFont val="仿宋_GB2312"/>
        <charset val="134"/>
      </rPr>
      <t>建设内容：</t>
    </r>
    <r>
      <rPr>
        <sz val="22"/>
        <rFont val="仿宋_GB2312"/>
        <charset val="134"/>
      </rPr>
      <t xml:space="preserve">全年计划对200人次农牧民开展旅游服务、管理、建筑工人、劳动技能、畜禽养殖、饲养管理与动物疫病防控等培训。
</t>
    </r>
    <r>
      <rPr>
        <b/>
        <sz val="22"/>
        <rFont val="仿宋_GB2312"/>
        <charset val="134"/>
      </rPr>
      <t>可行性：</t>
    </r>
    <r>
      <rPr>
        <sz val="22"/>
        <rFont val="仿宋_GB2312"/>
        <charset val="134"/>
      </rPr>
      <t>1.</t>
    </r>
    <r>
      <rPr>
        <sz val="22"/>
        <rFont val="DejaVu Sans"/>
        <charset val="134"/>
      </rPr>
      <t> </t>
    </r>
    <r>
      <rPr>
        <sz val="22"/>
        <rFont val="仿宋_GB2312"/>
        <charset val="134"/>
      </rPr>
      <t>资源可行性。可以利用现有的教育培训机构、职业学校等资源，为农牧民技能培训提供场地和师资。 现代信息技术的发展，如在线教育平台、远程教育等，可以为农牧民提供更加便捷的学习渠道。2.</t>
    </r>
    <r>
      <rPr>
        <sz val="22"/>
        <rFont val="DejaVu Sans"/>
        <charset val="134"/>
      </rPr>
      <t> </t>
    </r>
    <r>
      <rPr>
        <sz val="22"/>
        <rFont val="仿宋_GB2312"/>
        <charset val="134"/>
      </rPr>
      <t>需求可行性。 随着农牧业现代化的发展，农牧民对新技能、新知识的需求日益增长。他们渴望通过培训提高自身素质，增强就业创业能力。市场对高素质农牧民的需求也在不断增加，为农牧民技能培训提供了动力。3.</t>
    </r>
    <r>
      <rPr>
        <sz val="22"/>
        <rFont val="DejaVu Sans"/>
        <charset val="134"/>
      </rPr>
      <t> </t>
    </r>
    <r>
      <rPr>
        <sz val="22"/>
        <rFont val="仿宋_GB2312"/>
        <charset val="134"/>
      </rPr>
      <t xml:space="preserve">实施可行性。 可以根据农牧民的实际需求和特点，制定个性化的培训方案，提高培训的针对性和实效性。采用理论教学与实践操作相结合的方式，让农牧民在实践中掌握技能，提高培。
</t>
    </r>
    <r>
      <rPr>
        <b/>
        <sz val="22"/>
        <rFont val="仿宋_GB2312"/>
        <charset val="134"/>
      </rPr>
      <t>必要性:</t>
    </r>
    <r>
      <rPr>
        <sz val="22"/>
        <rFont val="仿宋_GB2312"/>
        <charset val="134"/>
      </rPr>
      <t>1.</t>
    </r>
    <r>
      <rPr>
        <sz val="22"/>
        <rFont val="DejaVu Sans"/>
        <charset val="134"/>
      </rPr>
      <t> </t>
    </r>
    <r>
      <rPr>
        <sz val="22"/>
        <rFont val="仿宋_GB2312"/>
        <charset val="134"/>
      </rPr>
      <t>提高农牧民收入水平。 通过技能培训，农牧民可以掌握先进的农牧业生产技术和经营管理方法，提高生产效率和产品质量，增加收入。培训还可以帮助农牧民拓展就业渠道，从事非农产业，增加非农收入。2.</t>
    </r>
    <r>
      <rPr>
        <sz val="22"/>
        <rFont val="DejaVu Sans"/>
        <charset val="134"/>
      </rPr>
      <t> </t>
    </r>
    <r>
      <rPr>
        <sz val="22"/>
        <rFont val="仿宋_GB2312"/>
        <charset val="134"/>
      </rPr>
      <t>促进农牧业现代化发展。培养有文化、懂技术、会经营的新型农牧民，是实现农牧业现代化的关键。技能培训可以提高农牧民的科技素质和创新能力，推动农牧业产业升级。3.</t>
    </r>
    <r>
      <rPr>
        <sz val="22"/>
        <rFont val="DejaVu Sans"/>
        <charset val="134"/>
      </rPr>
      <t> </t>
    </r>
    <r>
      <rPr>
        <sz val="22"/>
        <rFont val="仿宋_GB2312"/>
        <charset val="134"/>
      </rPr>
      <t>推动乡村振兴战略实施。乡村振兴，人才是关键。农牧民技能培训可以为乡村振兴培养各类人才，为农村经济社会发展提供智力支持。4.</t>
    </r>
    <r>
      <rPr>
        <sz val="22"/>
        <rFont val="DejaVu Sans"/>
        <charset val="134"/>
      </rPr>
      <t> </t>
    </r>
    <r>
      <rPr>
        <sz val="22"/>
        <rFont val="仿宋_GB2312"/>
        <charset val="134"/>
      </rPr>
      <t xml:space="preserve">增强农牧民就业创业能力。
</t>
    </r>
  </si>
  <si>
    <t>巴宜区人社局</t>
  </si>
  <si>
    <t>社会效益：通过技能培训，能让群众掌握一技之长，提高就业本领和创业能力，拓宽就业渠道，促进就业创业，实现稳定增收。</t>
  </si>
  <si>
    <t>七、其他类</t>
  </si>
  <si>
    <t>2025年就业创业补贴</t>
  </si>
  <si>
    <r>
      <rPr>
        <b/>
        <sz val="22"/>
        <rFont val="仿宋_GB2312"/>
        <charset val="134"/>
      </rPr>
      <t>建设内容：</t>
    </r>
    <r>
      <rPr>
        <sz val="22"/>
        <rFont val="仿宋_GB2312"/>
        <charset val="134"/>
      </rPr>
      <t xml:space="preserve">为我县脱贫户、搬迁户、三类人员提供就业、创业补助。
</t>
    </r>
    <r>
      <rPr>
        <b/>
        <sz val="22"/>
        <rFont val="仿宋_GB2312"/>
        <charset val="134"/>
      </rPr>
      <t>可行性：</t>
    </r>
    <r>
      <rPr>
        <sz val="22"/>
        <rFont val="仿宋_GB2312"/>
        <charset val="134"/>
      </rPr>
      <t xml:space="preserve">鼓励群众创业。增加就业岗位，促进群众增收；
</t>
    </r>
    <r>
      <rPr>
        <b/>
        <sz val="22"/>
        <rFont val="仿宋_GB2312"/>
        <charset val="134"/>
      </rPr>
      <t>必要性：</t>
    </r>
    <r>
      <rPr>
        <sz val="22"/>
        <rFont val="仿宋_GB2312"/>
        <charset val="134"/>
      </rPr>
      <t>扩大群众创业积极性，激发群众外出务工积极性。</t>
    </r>
  </si>
  <si>
    <t>社会效益：通过就业创业补贴，能够提高群众就业和创业积极性，减轻群众就业创业压力，促进就业创业，实现稳定增收。</t>
  </si>
  <si>
    <t>工布江达县</t>
  </si>
  <si>
    <t>\</t>
  </si>
  <si>
    <t>林芝市工布江达县</t>
  </si>
  <si>
    <t>金达镇优质种牛及牦牛引进入户补贴建设项目</t>
  </si>
  <si>
    <t>金达镇</t>
  </si>
  <si>
    <r>
      <rPr>
        <b/>
        <sz val="22"/>
        <rFont val="仿宋_GB2312"/>
        <charset val="134"/>
      </rPr>
      <t>一、建设内容：1.具体内容：</t>
    </r>
    <r>
      <rPr>
        <sz val="22"/>
        <rFont val="仿宋_GB2312"/>
        <charset val="134"/>
      </rPr>
      <t>1.良种公牛引进与补贴:购买工亚牦牛或娘亚牦牛种公牛20头。补贴标准:35,000元/头。用途:主要用于为项目区及周边牧户的母牛提供配种服务，进行品种改良。需建立严格的种公牛使用和管理制度（如集中饲养配种站、冻精生产、或分散到核心户但签订配种服务协议）。2.良种母牛引进与补贴:购买工亚牦牛或娘亚牦牛种母牛120头。补贴标准:18,000元/头。用途:直接发放给符合条件的养殖户（牧户）饲养，用于繁殖扩群，生产优质犊牛。（具备饲养能力、有圈舍、有意愿、优先脱贫户/监测户等）。3.牦牛引进与补贴：购买牦牛200头。补贴标准:8000元/头。用途:发放给符合条件的牦牛养殖户，用于扩大牦牛种群规模或更新畜群，发展特色牦牛养殖。引种费用测算1. 良种公牛引进：20头 × 35,000元/头 = 700,000元。依据：市场采购价（含血统鉴定、系谱档案及检疫成本）。2. 良种母牛引进：120头 × 18,000元/头 = 2,160,000元。依据：种母牛市场均价（含妊娠检查、健康证明等）。3. 普通牦牛引进：200头 × 8,000元/头 = 1,600,000元。依据：当地牦牛市场交易均价（符合健康标准的适龄牦牛）。</t>
    </r>
    <r>
      <rPr>
        <b/>
        <sz val="22"/>
        <rFont val="仿宋_GB2312"/>
        <charset val="134"/>
      </rPr>
      <t>2.引进来源：</t>
    </r>
    <r>
      <rPr>
        <sz val="22"/>
        <rFont val="仿宋_GB2312"/>
        <charset val="134"/>
      </rPr>
      <t>采购范围为那曲市、拉萨市范围内的牦牛。引进牛只前进行现场考察和第三方评估，确保种源符合项目要求。</t>
    </r>
    <r>
      <rPr>
        <b/>
        <sz val="22"/>
        <rFont val="仿宋_GB2312"/>
        <charset val="134"/>
      </rPr>
      <t>3.技术支撑：</t>
    </r>
    <r>
      <rPr>
        <sz val="22"/>
        <rFont val="仿宋_GB2312"/>
        <charset val="134"/>
      </rPr>
      <t xml:space="preserve"> 技术培训与服务。对养殖户进行科学饲养、疫病防治、犊牛培育等技术培训。提供持续兽医服务，建立疫病防控体系，定期开展健康检查和疫苗接种。对种公牛饲养人员进行配种技术培训和管理指导。</t>
    </r>
    <r>
      <rPr>
        <b/>
        <sz val="22"/>
        <rFont val="仿宋_GB2312"/>
        <charset val="134"/>
      </rPr>
      <t>4. 管理与监督。</t>
    </r>
    <r>
      <rPr>
        <sz val="22"/>
        <rFont val="仿宋_GB2312"/>
        <charset val="134"/>
      </rPr>
      <t>建立透明的受益户申请、审核、公示和确认程序。与获得种牛的牧户/单位签订《饲养管理及使用协议》，明确饲养责任、使用要求、最低保有年限（3-5年）、违约责任等。对每头补贴牛只进行唯一标识，建立项目档案，定期跟踪核查。由镇农牧牵头，村委会配合，定期巡查养殖情况，提供技术支持和应急处理，确保牛只健康和生产性能。</t>
    </r>
    <r>
      <rPr>
        <b/>
        <sz val="22"/>
        <rFont val="仿宋_GB2312"/>
        <charset val="134"/>
      </rPr>
      <t>5.出栏率控制：</t>
    </r>
    <r>
      <rPr>
        <sz val="22"/>
        <rFont val="仿宋_GB2312"/>
        <charset val="134"/>
      </rPr>
      <t>计划年度出栏率控制在25%左右。具体将通过以下措施实现：一是由镇农牧综合服务中心和村委会根据各户草场面积和承载能力，核定每户最高出栏头数，实行出栏备案制；二是引导牧民优先出栏淘汰牛、羯牛和商品犊牛，保护核心母牛群体；三是通过品种改良和技术培训，未来在种群数量和草场生态改善后，再逐步优化和提升出栏效率。5. 推广目标：通过本项目实施，力争在3年内使项目区牦牛良种覆盖率提高30%以上，犊牛成活率达到90%以上。推动项目区牦牛养殖规范化、市场化，逐步形成优质牦牛产业带，提升区域品牌影响力。</t>
    </r>
    <r>
      <rPr>
        <b/>
        <sz val="22"/>
        <rFont val="仿宋_GB2312"/>
        <charset val="134"/>
      </rPr>
      <t>二、必要性：</t>
    </r>
    <r>
      <rPr>
        <sz val="22"/>
        <rFont val="仿宋_GB2312"/>
        <charset val="134"/>
      </rPr>
      <t>1、该项目的实施不仅能扩大养殖规模，提高牦牛出栏率，促进当地群众就近就便增收。2、该项目的实施能够提高优质的高原特色产品供给量，包括优质的牦牛肉和奶制品。3、项目成熟后，每年将逐年增加牦牛的出栏头数，按当前市场价估算每年每户出栏1头去除本金，就能每户增收4000元以上。定可成为该村的主要经济增长点，能实现可持续发展，经济效益十分可观。</t>
    </r>
    <r>
      <rPr>
        <b/>
        <sz val="22"/>
        <rFont val="仿宋_GB2312"/>
        <charset val="134"/>
      </rPr>
      <t>三、可行性：</t>
    </r>
    <r>
      <rPr>
        <sz val="22"/>
        <rFont val="仿宋_GB2312"/>
        <charset val="134"/>
      </rPr>
      <t>1.政策环境高度支持：项目高度契合国家及地方关于乡村振兴、产业兴旺、种业振兴、支持畜牧业高质量发展、巩固拓展脱贫攻坚成果等一系列重大战略和政策。；符合畜禽良种补贴、畜牧良种推广、优势特色产业集群建设、衔接推进乡村振兴补助资金管理办法等具体政策方向，有明确的资金渠道可申请2.组织管理体系健全:镇政府作为项目实施主体，具备较强的组织协调和行政管理能力，可统筹项目申报、组织实施、监督管理和资金兑付;镇畜牧兽医站提供核心的技术支撑、疫病防控服务和部分日常监管。村委会协助政策宣传、受益户摸底、组织协调、信息公示和日常监督。受益牧户有强烈的意愿和能力参与项目，是项目的最终执行者和受益者。3.市场需求明确:优质肉牛（改良后代）、牦牛及其产品（肉、奶、绒）市场前景广阔，销售渠道相对畅通，确保项目能产生经济效益，激发牧户积极性。4.资金补贴模式设计合理:明确的补贴对象（种公牛、种母牛、牦牛）、清晰的补贴标准（35,000元/头公，18,000元/头母，8,000元/头牦牛）和规模（20+120+50头），便于操作和管理;补贴额度显著降低了牧户的引种门槛和风险;通过签订协议和标识管理，能有效约束牧户行为，保障项目目标实现（防止倒卖、确保使用年限）。</t>
    </r>
    <r>
      <rPr>
        <b/>
        <sz val="22"/>
        <rFont val="仿宋_GB2312"/>
        <charset val="134"/>
      </rPr>
      <t>四、运营主体：</t>
    </r>
    <r>
      <rPr>
        <sz val="22"/>
        <rFont val="仿宋_GB2312"/>
        <charset val="134"/>
      </rPr>
      <t>参与到项目内的各村庄集体合作社。</t>
    </r>
  </si>
  <si>
    <t>金达镇人民政府</t>
  </si>
  <si>
    <r>
      <rPr>
        <b/>
        <sz val="24"/>
        <rFont val="仿宋_GB2312"/>
        <charset val="134"/>
      </rPr>
      <t>利益联结：</t>
    </r>
    <r>
      <rPr>
        <sz val="24"/>
        <rFont val="仿宋_GB2312"/>
        <charset val="134"/>
      </rPr>
      <t>本项目通过良种引进、补贴发放和技术服务，构建了“政府+村集体+养殖户”的多方利益联结体系，形成风险共担、利益共享的可持续发展机制。</t>
    </r>
    <r>
      <rPr>
        <b/>
        <sz val="24"/>
        <rFont val="仿宋_GB2312"/>
        <charset val="134"/>
      </rPr>
      <t>1.与养殖户（含脱贫户、监测户）的联结：</t>
    </r>
    <r>
      <rPr>
        <sz val="24"/>
        <rFont val="仿宋_GB2312"/>
        <charset val="134"/>
      </rPr>
      <t>通过品种改良和科学饲养，提高犊牛成活率和生长速度，增加出栏量和奶产量，从而显著提高养殖收入（预计户均年增收4000元以上）。协议约束与长期合作：与获得种牛（特别是种公牛和种母牛）的牧户签订《饲养管理及使用协议》，明确其饲养责任、配种服务要求（种公牛）、最低保有年限（3-5年）等，防止倒卖套利，确保项目长期效益惠及农户。</t>
    </r>
    <r>
      <rPr>
        <b/>
        <sz val="24"/>
        <rFont val="仿宋_GB2312"/>
        <charset val="134"/>
      </rPr>
      <t>2.与村集体的联结：</t>
    </r>
    <r>
      <rPr>
        <sz val="24"/>
        <rFont val="仿宋_GB2312"/>
        <charset val="134"/>
      </rPr>
      <t>村委会协助进行政策宣传、受益户筛选、组织协调和信息公示，并在项目中发挥日常监督作用。</t>
    </r>
    <r>
      <rPr>
        <b/>
        <sz val="24"/>
        <rFont val="仿宋_GB2312"/>
        <charset val="134"/>
      </rPr>
      <t>3.市场化联结：</t>
    </r>
    <r>
      <rPr>
        <sz val="24"/>
        <rFont val="仿宋_GB2312"/>
        <charset val="134"/>
      </rPr>
      <t xml:space="preserve">与市场的联结。通过扩大优质牦牛种群规模，统一品种和质量标准，项目将提升当地牦牛肉、奶等产品的市场竞争力，吸引更多经销商，建立更稳定的销售渠道，使养殖户能更有效地对接市场，实现优质优价。                                                        </t>
    </r>
    <r>
      <rPr>
        <b/>
        <sz val="24"/>
        <rFont val="仿宋_GB2312"/>
        <charset val="134"/>
      </rPr>
      <t>运营能力情况：</t>
    </r>
    <r>
      <rPr>
        <sz val="24"/>
        <rFont val="仿宋_GB2312"/>
        <charset val="134"/>
      </rPr>
      <t xml:space="preserve">该项目建成后交由参与到项目内的各村庄集体合作社运营，并对各村庄集体合作社运营能力情况进行了全面的调查，符合相关运营能力，也已形成运营能力情况报告。 </t>
    </r>
  </si>
  <si>
    <r>
      <rPr>
        <b/>
        <sz val="24"/>
        <rFont val="仿宋_GB2312"/>
        <charset val="134"/>
      </rPr>
      <t>经济效益：</t>
    </r>
    <r>
      <rPr>
        <sz val="24"/>
        <rFont val="仿宋_GB2312"/>
        <charset val="134"/>
      </rPr>
      <t xml:space="preserve">1、该项目的实施不仅能扩大养殖规模，提高牦牛出栏率，促进当地群众就近就便增收。  2、该项目的实施能够提高优质的高原特色产品供给量，包括优质的牦牛肉和奶制品。3、项目成熟后，每年将逐年增加牦牛的出栏头数，按当前市场价估算每年每户出栏1头去除本金，就能每户增收4000元以上。定可成为该村的主要经济增长点，能实现可持续发展，经济效益十分可观。                                </t>
    </r>
    <r>
      <rPr>
        <b/>
        <sz val="24"/>
        <rFont val="仿宋_GB2312"/>
        <charset val="134"/>
      </rPr>
      <t>社会效益：</t>
    </r>
    <r>
      <rPr>
        <sz val="24"/>
        <rFont val="仿宋_GB2312"/>
        <charset val="134"/>
      </rPr>
      <t>能够进一步转变传统养殖和惜杀惜售观念，在有效保护生态环境的基础上能够扩大养殖规模，引导牦牛养殖规范化、市场化。</t>
    </r>
  </si>
  <si>
    <t>无需办理相关手续</t>
  </si>
  <si>
    <t>江达乡朗村物流仓储中心建设项目</t>
  </si>
  <si>
    <t>江达乡朗村</t>
  </si>
  <si>
    <r>
      <rPr>
        <sz val="22"/>
        <rFont val="仿宋_GB2312"/>
        <charset val="134"/>
      </rPr>
      <t xml:space="preserve">
</t>
    </r>
    <r>
      <rPr>
        <b/>
        <sz val="22"/>
        <rFont val="仿宋_GB2312"/>
        <charset val="134"/>
      </rPr>
      <t>一、建设内容：</t>
    </r>
    <r>
      <rPr>
        <sz val="22"/>
        <rFont val="仿宋_GB2312"/>
        <charset val="134"/>
      </rPr>
      <t>1.新建2座各1000多平方米具有存储功能、调节物流效能以钢结构为主、混凝土浇筑底座的仓库。2.仓库附属设施。3.硬化一条长化约100米、宽约5米的硬化道路，仓库周边硬化约300平方米，新建围墙约600米，新建供水管网约300米.</t>
    </r>
    <r>
      <rPr>
        <b/>
        <sz val="22"/>
        <rFont val="仿宋_GB2312"/>
        <charset val="134"/>
      </rPr>
      <t>（为什么产业服务，有多大量、商务部门出意见）</t>
    </r>
    <r>
      <rPr>
        <sz val="22"/>
        <rFont val="仿宋_GB2312"/>
        <charset val="134"/>
      </rPr>
      <t xml:space="preserve">
二、</t>
    </r>
    <r>
      <rPr>
        <b/>
        <sz val="22"/>
        <rFont val="仿宋_GB2312"/>
        <charset val="134"/>
      </rPr>
      <t>可行性：</t>
    </r>
    <r>
      <rPr>
        <sz val="22"/>
        <rFont val="仿宋_GB2312"/>
        <charset val="134"/>
      </rPr>
      <t xml:space="preserve">2017年在朗村建设的朗村物流仓储中心项目收益较为可观，前期建设的朗村仓库，采用“合作社+贫困户”的模式运营，该项目净利润预计9.6万元，收益较为可观。朗村离县城较近，地理位置优越，物流仓库需求量大。
</t>
    </r>
    <r>
      <rPr>
        <b/>
        <sz val="22"/>
        <rFont val="仿宋_GB2312"/>
        <charset val="134"/>
      </rPr>
      <t>三、必要性：</t>
    </r>
    <r>
      <rPr>
        <sz val="22"/>
        <rFont val="仿宋_GB2312"/>
        <charset val="134"/>
      </rPr>
      <t xml:space="preserve">朗村地理位置优越，紧靠318国道，运输便利。区位因素较好，距离县城近，方便物资快速运输。工布江达县物流仓储紧缺，市场缺口大，通过建设该项目可以壮大朗村村集体经济，增加农牧民群众收入。
</t>
    </r>
    <r>
      <rPr>
        <b/>
        <sz val="22"/>
        <rFont val="仿宋_GB2312"/>
        <charset val="134"/>
      </rPr>
      <t>四、运营主体：</t>
    </r>
    <r>
      <rPr>
        <sz val="22"/>
        <rFont val="仿宋_GB2312"/>
        <charset val="134"/>
      </rPr>
      <t>村集体。相关附属设备管理方面交由村委会管理，并将相关设备日常维护列入村规民约，督促全村群众共同维护，产生的维护费用由村集体经济协调经费解决。</t>
    </r>
  </si>
  <si>
    <t>江达乡人民政府、朗村村民委员会</t>
  </si>
  <si>
    <t>80</t>
  </si>
  <si>
    <r>
      <rPr>
        <b/>
        <sz val="24"/>
        <rFont val="仿宋_GB2312"/>
        <charset val="134"/>
      </rPr>
      <t>利益联结：</t>
    </r>
    <r>
      <rPr>
        <sz val="24"/>
        <rFont val="仿宋_GB2312"/>
        <charset val="134"/>
      </rPr>
      <t xml:space="preserve">江达乡朗村仓储物流中心项目直接带动村集体增收，在仓库建成后，预计每年向村集体分红总投资约18万元，仓库租金约3万元；同时吸纳1名脱贫户固定岗位人员务工，仓储物流中心运营过程中，提供装卸、分拣等多样化预计将创造5个新的工作岗位，可同时面向周边弱村开放吸纳，切实增加农民的务工收入预计劳务报酬10.5万元/年。                                                                          </t>
    </r>
    <r>
      <rPr>
        <b/>
        <sz val="24"/>
        <rFont val="仿宋_GB2312"/>
        <charset val="134"/>
      </rPr>
      <t>运营能力情况：</t>
    </r>
    <r>
      <rPr>
        <sz val="24"/>
        <rFont val="仿宋_GB2312"/>
        <charset val="134"/>
      </rPr>
      <t xml:space="preserve">该项目建成后交由村集体运营，并对该集体经济运营能力情况进行了全面的调查，符合相关运营能力，也已形成运营能力情况报告。      </t>
    </r>
  </si>
  <si>
    <r>
      <rPr>
        <b/>
        <sz val="24"/>
        <rFont val="仿宋_GB2312"/>
        <charset val="134"/>
      </rPr>
      <t>经济效益:</t>
    </r>
    <r>
      <rPr>
        <sz val="24"/>
        <rFont val="仿宋_GB2312"/>
        <charset val="134"/>
      </rPr>
      <t xml:space="preserve">该项目的经济效益主要在租金和管理服务收益上。据测算，预计本项目年净利润18万元。项目投产运营取得效益后按4:6的比例分配。40%用于项目后续运营，60%用于分红，分别为:脱贫户22户76人，一般户65户273人，脱贫户与一般户分红比例为2：1，一般户每户增收990.82元，脱贫户每户增收1981.64元。                                 </t>
    </r>
    <r>
      <rPr>
        <b/>
        <sz val="24"/>
        <rFont val="仿宋_GB2312"/>
        <charset val="134"/>
      </rPr>
      <t>社会效益:</t>
    </r>
    <r>
      <rPr>
        <sz val="24"/>
        <rFont val="仿宋_GB2312"/>
        <charset val="134"/>
      </rPr>
      <t>一是解决大面积闲置土地，释放土地红利，提高土地利用率；二是增加江达乡朗村群众就业，合理利用当地劳动力。三是提高群众参与性，有效扶持脱贫户。</t>
    </r>
  </si>
  <si>
    <t>设计阶段</t>
  </si>
  <si>
    <t>错高乡罗池村新措牧旅融合产业发展建设项目</t>
  </si>
  <si>
    <t>错高乡 罗池村</t>
  </si>
  <si>
    <r>
      <rPr>
        <b/>
        <sz val="22"/>
        <rFont val="仿宋_GB2312"/>
        <charset val="134"/>
      </rPr>
      <t>一、建设内容：</t>
    </r>
    <r>
      <rPr>
        <sz val="22"/>
        <rFont val="仿宋_GB2312"/>
        <charset val="134"/>
      </rPr>
      <t>购置占地面积约180平方米的黑帐篷2顶，并采购火炉、藏式家具等设施，为游客提供休憩、餐饮及特色美食体验服务；计划购置电动摩托车94辆、电动观光车5辆，并配备配套充电设施，同时满足游客新能源汽车充电需求，旨在实现"低碳出行、绿色旅游"的发展目标；对约150平方米现有房屋实施装修改造，铺设地暖系统，配置座椅柜等家具；配备安装监控设备一套及30个监控探头，用于保障游客安全及森林防火安全；采购户外休闲椅50个；配置灭火器30个、救生设备一套；安装户外广播音响系统一套（含配套设备）；铺设长度约1公里的引水管并完成安装；安装太阳能路灯30盏；采购并安装成品污水处理设备及配套管网；实施区域整体电路改造工程；完成约2000平方米场地平整及连砂石铺设等附属工程建设</t>
    </r>
    <r>
      <rPr>
        <b/>
        <sz val="22"/>
        <rFont val="仿宋_GB2312"/>
        <charset val="134"/>
      </rPr>
      <t>。（文旅部门出具意见，是否涉及文旅景区改革）</t>
    </r>
    <r>
      <rPr>
        <sz val="22"/>
        <rFont val="仿宋_GB2312"/>
        <charset val="134"/>
      </rPr>
      <t xml:space="preserve">
</t>
    </r>
    <r>
      <rPr>
        <b/>
        <sz val="22"/>
        <rFont val="仿宋_GB2312"/>
        <charset val="134"/>
      </rPr>
      <t>二、可行性：</t>
    </r>
    <r>
      <rPr>
        <sz val="22"/>
        <rFont val="仿宋_GB2312"/>
        <charset val="134"/>
      </rPr>
      <t xml:space="preserve">1.政策支持：符合《西藏自治区财政衔接推进乡村振兴补助资金管理办法》第一条、第二项关于“支持衔接推进乡村振兴，发展壮大村级集体经济”的规定，资金使用方向契合政策导向。2.运营基础扎实：新措景点已成为巴松措核心旅游节点，2024年村集体经济增收420万元，分红覆盖94户382人，具备成熟的客源市场和运营经验。3.收益保障明确：项目通过设施升级（如黑帐篷餐饮、安全设备）和扩容（污水处理、电路改造）提升服务能力，预估年收益超500万元，投资回报率可期。4.实施主体可靠：由村股份经济合作社统一运营，管理机制健全，分红机制已有效落地。
</t>
    </r>
    <r>
      <rPr>
        <b/>
        <sz val="22"/>
        <rFont val="仿宋_GB2312"/>
        <charset val="134"/>
      </rPr>
      <t>三、必要性：</t>
    </r>
    <r>
      <rPr>
        <sz val="22"/>
        <rFont val="仿宋_GB2312"/>
        <charset val="134"/>
      </rPr>
      <t xml:space="preserve">1.安全升级迫在眉睫：现有设施陈旧，缺乏防火隔离栏、监控系统及消防救生设备，存在森林防火和游客安全隐患，亟需现代化改造。2.服务能力不足：游客量增长导致接待压力增大，需扩建休憩空间、完善公共卫生设施（污水处理）和基础配套（路灯、水管）。3.可持续发展需求：通过牧旅融合（藏式餐饮、文化体验）延伸产业链，避免单一门票经济，确保集体经济长期稳定增收。
</t>
    </r>
    <r>
      <rPr>
        <b/>
        <sz val="22"/>
        <rFont val="仿宋_GB2312"/>
        <charset val="134"/>
      </rPr>
      <t>四、运营主体：</t>
    </r>
    <r>
      <rPr>
        <sz val="22"/>
        <rFont val="仿宋_GB2312"/>
        <charset val="134"/>
      </rPr>
      <t>错高乡罗池村股份经济合作社统一运营。</t>
    </r>
  </si>
  <si>
    <t>错高乡人民政府</t>
  </si>
  <si>
    <r>
      <rPr>
        <b/>
        <sz val="24"/>
        <rFont val="仿宋_GB2312"/>
        <charset val="134"/>
      </rPr>
      <t>利益联结：</t>
    </r>
    <r>
      <rPr>
        <sz val="24"/>
        <rFont val="仿宋_GB2312"/>
        <charset val="134"/>
      </rPr>
      <t xml:space="preserve">收益分配：70%用于村民分红（94户382人），30%留存集体再投资及维护；项目建设运营优先雇佣本村村民；村民可入股参与经营；村合作社公示收支，乡政府监管资金。项目提供80万元劳务报酬；70%分红保障382人增收；集体经济年收入预估超500万元。  
</t>
    </r>
    <r>
      <rPr>
        <b/>
        <sz val="24"/>
        <rFont val="仿宋_GB2312"/>
        <charset val="134"/>
      </rPr>
      <t>运营能力情况：</t>
    </r>
    <r>
      <rPr>
        <sz val="24"/>
        <rFont val="仿宋_GB2312"/>
        <charset val="134"/>
      </rPr>
      <t>该项目建成后交由错高乡罗池村股份经济合作社运营，并对该合作社运营能力情况进行了全面的调查，符合相关运营能力，也已形成运营能力情况报告。</t>
    </r>
  </si>
  <si>
    <r>
      <rPr>
        <b/>
        <sz val="24"/>
        <rFont val="仿宋_GB2312"/>
        <charset val="134"/>
      </rPr>
      <t>社会效益：</t>
    </r>
    <r>
      <rPr>
        <sz val="24"/>
        <rFont val="仿宋_GB2312"/>
        <charset val="134"/>
      </rPr>
      <t xml:space="preserve">1.民生保障：项目劳务报酬80万元直接惠及村民；70%分红机制保障382名村民持续增收，巩固脱贫攻坚成果。2.公共服务提升：购置安全设施，增强区域应急能力，惠及游客及周边牧民。3.文化传承与就业：黑帐篷藏式服务场景促进传统文化展示，创造本地就业岗位（餐饮、运维），减少人口外流。
</t>
    </r>
    <r>
      <rPr>
        <b/>
        <sz val="24"/>
        <rFont val="仿宋_GB2312"/>
        <charset val="134"/>
      </rPr>
      <t>经济效益：</t>
    </r>
    <r>
      <rPr>
        <sz val="24"/>
        <rFont val="仿宋_GB2312"/>
        <charset val="134"/>
      </rPr>
      <t>1.直接收益：设施升级后，预估年集体经济收入增至500万元以上（较2024年增长19%）。2.成本优化：一体化污水处理、太阳能路灯等降低长期运维成本。3.产业联动：牧旅融合带动本地畜产品、手工艺品销售，延伸消费链条，提升附加值。</t>
    </r>
  </si>
  <si>
    <t>错高乡错高村帐篷营地提升改造建设项目</t>
  </si>
  <si>
    <t>错高乡错高村</t>
  </si>
  <si>
    <r>
      <rPr>
        <b/>
        <sz val="22"/>
        <rFont val="仿宋_GB2312"/>
        <charset val="134"/>
      </rPr>
      <t>一、建设内容：</t>
    </r>
    <r>
      <rPr>
        <sz val="22"/>
        <rFont val="仿宋_GB2312"/>
        <charset val="134"/>
      </rPr>
      <t>场地平整约计1000平方米，用于建设民俗体验区、露营区及房车营位区；购置占地面积约200平方米的屋外舞台设施；建设生态厕所2座；购置国产帐篷1顶（占地约200平方米），以及配套家具等设施设备，用于餐饮服务及游客休憩；购置国产户外民宿帐篷6个及家具等配套设施；同时配套实施电力、给水及排污等附属工程。</t>
    </r>
    <r>
      <rPr>
        <b/>
        <sz val="22"/>
        <rFont val="仿宋_GB2312"/>
        <charset val="134"/>
      </rPr>
      <t>（文旅部门出具意见，是否涉及文旅景区改革）</t>
    </r>
    <r>
      <rPr>
        <sz val="22"/>
        <rFont val="仿宋_GB2312"/>
        <charset val="134"/>
      </rPr>
      <t xml:space="preserve">
</t>
    </r>
    <r>
      <rPr>
        <b/>
        <sz val="22"/>
        <rFont val="仿宋_GB2312"/>
        <charset val="134"/>
      </rPr>
      <t>二、可行性：</t>
    </r>
    <r>
      <rPr>
        <sz val="22"/>
        <rFont val="仿宋_GB2312"/>
        <charset val="134"/>
      </rPr>
      <t>1.政策支持：符合《西藏自治区财政衔接推进乡村振兴补助资金管理办法》第一条，第二项“支持衔接推进乡村振兴发展壮大村级集体经济”的规定，资金申请方向明确。2.区位优势：营地位于巴松措湖畔，毗邻错高古村落及民宿集群（1.5千米），依托岷山集团年5万余人次的客流量，客源基础稳固。3.基础条件：县政府已前期投资80万元购置11顶帐篷及设施，具备初步运营框架，改造提升可快速见效。</t>
    </r>
    <r>
      <rPr>
        <b/>
        <sz val="22"/>
        <rFont val="仿宋_GB2312"/>
        <charset val="134"/>
      </rPr>
      <t xml:space="preserve">
三、必要性：</t>
    </r>
    <r>
      <rPr>
        <sz val="22"/>
        <rFont val="仿宋_GB2312"/>
        <charset val="134"/>
      </rPr>
      <t xml:space="preserve">1.补齐设施短板：当前营地缺乏供水、供电、排污等基础设施，无法满足自驾游客需求，亟需完善以提升接待能力。2.市场需求匹配：适应自驾旅游热潮，通过增设房车营位、露营区及舞台设施，可丰富游客多元体验，增强区域旅游竞争力。3.资源整合需求：与岷山民宿集群形成互补，延长游客停留时间，激活村级集体经济活力。
</t>
    </r>
    <r>
      <rPr>
        <b/>
        <sz val="22"/>
        <rFont val="仿宋_GB2312"/>
        <charset val="134"/>
      </rPr>
      <t>四、运营主体：</t>
    </r>
    <r>
      <rPr>
        <sz val="22"/>
        <rFont val="仿宋_GB2312"/>
        <charset val="134"/>
      </rPr>
      <t>错高乡错高村股份经济合作社统一运营，管理机制健全，分红机制已有效落地。相关附属设备管理方面交由村委会管理，并将相关设备日常维护列入村规民约，督促全村群众共同维护，产生的维护费用由村集体经济协调经费解决。</t>
    </r>
  </si>
  <si>
    <t>改建</t>
  </si>
  <si>
    <r>
      <rPr>
        <b/>
        <sz val="24"/>
        <rFont val="仿宋_GB2312"/>
        <charset val="134"/>
      </rPr>
      <t>利益联结：</t>
    </r>
    <r>
      <rPr>
        <sz val="24"/>
        <rFont val="仿宋_GB2312"/>
        <charset val="134"/>
      </rPr>
      <t xml:space="preserve">项目收益严格遵循“村民分红（70%）+集体留存（30%）”原则执行，确保普惠性。集体留存资金专项用于营地维护升级及村集体经济再投资，形成可持续发展的良性循环机制。                                                                 </t>
    </r>
    <r>
      <rPr>
        <b/>
        <sz val="24"/>
        <rFont val="仿宋_GB2312"/>
        <charset val="134"/>
      </rPr>
      <t>运营能力情况：</t>
    </r>
    <r>
      <rPr>
        <sz val="24"/>
        <rFont val="仿宋_GB2312"/>
        <charset val="134"/>
      </rPr>
      <t xml:space="preserve">该项目建成后交由错高乡错高村股份经济合作社运营，并对该合作社运营能力情况进行了全面的调查，符合相关运营能力，也已形成运营能力情况报告。
</t>
    </r>
  </si>
  <si>
    <r>
      <rPr>
        <b/>
        <sz val="24"/>
        <rFont val="仿宋_GB2312"/>
        <charset val="134"/>
      </rPr>
      <t>社会效益：</t>
    </r>
    <r>
      <rPr>
        <sz val="24"/>
        <rFont val="仿宋_GB2312"/>
        <charset val="134"/>
      </rPr>
      <t xml:space="preserve">1.带动就业增收：项目实施期间发放劳务报酬20万元，直接惠及本地村民。2.文化传承推广：民俗体验区及舞台设施可展示藏族文化，增强文化认同与旅游吸引力。3.改善公共服务：新建生态厕所及水电排污系统，提升区域环境卫生水平，惠及周边居民及游客。                                    </t>
    </r>
    <r>
      <rPr>
        <b/>
        <sz val="24"/>
        <rFont val="仿宋_GB2312"/>
        <charset val="134"/>
      </rPr>
      <t>经济效益：</t>
    </r>
    <r>
      <rPr>
        <sz val="24"/>
        <rFont val="仿宋_GB2312"/>
        <charset val="134"/>
      </rPr>
      <t>1.直接收益：改造后年经济收益预估达20万元，通过分红机制持续反哺村集体（30%）和村民（70%）。2.产业链延伸：与岷山民宿联动，形成“住宿+露营+文化体验”消费链，提升客均消费水平。3.资产增值：基础设施完善后，营地资产价值及长期运营潜力显著提升。</t>
    </r>
  </si>
  <si>
    <t>错高乡杂拉村林下经济建设项目</t>
  </si>
  <si>
    <t>错高乡琼巴村</t>
  </si>
  <si>
    <r>
      <rPr>
        <b/>
        <sz val="22"/>
        <rFont val="仿宋_GB2312"/>
        <charset val="134"/>
      </rPr>
      <t>一、建设内容：</t>
    </r>
    <r>
      <rPr>
        <sz val="22"/>
        <rFont val="仿宋_GB2312"/>
        <charset val="134"/>
      </rPr>
      <t>对杂拉自然村内约计60亩、琼巴自然村内约计40亩的选定林地，实施架设总长约2300米的森林防火隔离带（用途，是否需要建设），实施用地平整工程，采购灵芝、黄金菇、猴头菇等菌类菌包进行仿野生种植，并配套建设供水设施、监控探头等附属工程。</t>
    </r>
    <r>
      <rPr>
        <b/>
        <sz val="22"/>
        <rFont val="仿宋_GB2312"/>
        <charset val="134"/>
      </rPr>
      <t>（生产资料不建议采购如菌包，重点围绕什么来做）</t>
    </r>
    <r>
      <rPr>
        <sz val="22"/>
        <rFont val="仿宋_GB2312"/>
        <charset val="134"/>
      </rPr>
      <t xml:space="preserve">
</t>
    </r>
    <r>
      <rPr>
        <b/>
        <sz val="22"/>
        <rFont val="仿宋_GB2312"/>
        <charset val="134"/>
      </rPr>
      <t>二、可行性：</t>
    </r>
    <r>
      <rPr>
        <sz val="22"/>
        <rFont val="仿宋_GB2312"/>
        <charset val="134"/>
      </rPr>
      <t xml:space="preserve">本项目具有较高的可行性。杂拉村日照充足、森林资源丰富，是林下菌类主要产区，符合《林芝市加快推进林下经济高质量发展的意见》和《工布江达县森林经营方案》的要求。运营主体为村股份经济合作社，确保项目本地化管理。总投资390万元包含45万元劳务报酬，预估年增收20万元，分红机制合理，风险可控。结合《西藏自治区财政衔接推进乡村振兴补助资金管理办法》第二条第二项支持发展壮大村级集体经济的规定，项目在资源、政策和运营上均具备实施基础。                                                                                           </t>
    </r>
    <r>
      <rPr>
        <b/>
        <sz val="22"/>
        <rFont val="仿宋_GB2312"/>
        <charset val="134"/>
      </rPr>
      <t>三、必要性：</t>
    </r>
    <r>
      <rPr>
        <sz val="22"/>
        <rFont val="仿宋_GB2312"/>
        <charset val="134"/>
      </rPr>
      <t xml:space="preserve">杂拉村现有128户627人，仅依赖巴松措景区门票分红，缺乏多元化村集体经济增收产业。发展林下经济能利用闲置林地资源，填补产业空白，符合乡村振兴战略中壮大村级集体经济的要求。依据《西藏自治区财政衔接推进乡村振兴补助资金管理办法》第一条和第二条第二项，项目通过特色产业扶持，增强村集体自我发展能力，防止返贫风险。
</t>
    </r>
    <r>
      <rPr>
        <b/>
        <sz val="22"/>
        <rFont val="仿宋_GB2312"/>
        <charset val="134"/>
      </rPr>
      <t>四、运营主体：</t>
    </r>
    <r>
      <rPr>
        <sz val="22"/>
        <rFont val="仿宋_GB2312"/>
        <charset val="134"/>
      </rPr>
      <t>错高乡杂拉村股份经济合作社统一运营。相关附属设备管理方面交由村委会管理，并将相关设备日常维护列入村规民约，督促全村群众共同维护，产生的维护费用由村集体经济协调经费解决。</t>
    </r>
  </si>
  <si>
    <r>
      <rPr>
        <b/>
        <sz val="24"/>
        <rFont val="仿宋_GB2312"/>
        <charset val="134"/>
      </rPr>
      <t>利益联结：</t>
    </r>
    <r>
      <rPr>
        <sz val="24"/>
        <rFont val="仿宋_GB2312"/>
        <charset val="134"/>
      </rPr>
      <t xml:space="preserve">收益分配70%用于村民分红，直接增强农户获得感；30%用于村集体经济发展及运营管理，确保项目长期运营和再投资。                             </t>
    </r>
    <r>
      <rPr>
        <b/>
        <sz val="24"/>
        <rFont val="仿宋_GB2312"/>
        <charset val="134"/>
      </rPr>
      <t>运营能力情况</t>
    </r>
    <r>
      <rPr>
        <sz val="24"/>
        <rFont val="仿宋_GB2312"/>
        <charset val="134"/>
      </rPr>
      <t xml:space="preserve">：该项目建成后交由错高乡杂拉村股份经济合作社运营，并对该合作社运营能力情况进行了全面的调查，符合相关运营能力，也已形成运营能力情况报告。
</t>
    </r>
  </si>
  <si>
    <r>
      <rPr>
        <b/>
        <sz val="24"/>
        <rFont val="仿宋_GB2312"/>
        <charset val="134"/>
      </rPr>
      <t>社会效益：</t>
    </r>
    <r>
      <rPr>
        <sz val="24"/>
        <rFont val="仿宋_GB2312"/>
        <charset val="134"/>
      </rPr>
      <t xml:space="preserve">项目将带来显著社会效益：提供45万元劳务报酬，直接增加村民就业收入；70%收益分红改善128户村民生活水平，促进社区和谐；配套监控设施提升安全防护；长期看，增强村集体凝聚力，推动乡村治理现代化，符合乡村振兴共同富裕目标。                                     </t>
    </r>
    <r>
      <rPr>
        <b/>
        <sz val="24"/>
        <rFont val="仿宋_GB2312"/>
        <charset val="134"/>
      </rPr>
      <t>经济效益：</t>
    </r>
    <r>
      <rPr>
        <sz val="24"/>
        <rFont val="仿宋_GB2312"/>
        <charset val="134"/>
      </rPr>
      <t>预估年经济增收20万元，经济效益明确：通过菌类仿野生种植，提高林地利用效率；70%分红直接惠及村民，30%用于村集体发展和运营，形成可持续资金流。总投资回收期合理，结合《西藏自治区财政衔接推进乡村振兴补助资金管理办法》第二条第二项，项目能有效壮大村级集体经济，提升整体经济韧性。</t>
    </r>
  </si>
  <si>
    <r>
      <rPr>
        <sz val="24"/>
        <rFont val="仿宋_GB2312"/>
        <charset val="134"/>
      </rPr>
      <t>加兴乡罗马林村优质人工饲草料改造提升建设项目</t>
    </r>
    <r>
      <rPr>
        <b/>
        <sz val="24"/>
        <rFont val="仿宋_GB2312"/>
        <charset val="134"/>
      </rPr>
      <t>（建议写成 加兴乡罗马林村人工饲草料建设项目）</t>
    </r>
  </si>
  <si>
    <t>工布江达县加兴乡罗马林村</t>
  </si>
  <si>
    <r>
      <rPr>
        <b/>
        <sz val="22"/>
        <rFont val="仿宋_GB2312"/>
        <charset val="134"/>
      </rPr>
      <t>一、建设内容：</t>
    </r>
    <r>
      <rPr>
        <sz val="22"/>
        <rFont val="仿宋_GB2312"/>
        <charset val="134"/>
      </rPr>
      <t xml:space="preserve">按照1000元亩的标准，对地力水平低、缺少相关附属设施的优质人工饲草料基地进行改造升级，通过加大有机肥使用数量等措施提升地力水平，进而提升饲草料种植水平 对135亩地实施机械捡石、机械深耕，新建网围栏1800米、砖砌大门4座、网围栏小门、牧草收割机一台。（草的品种写进来）
</t>
    </r>
    <r>
      <rPr>
        <b/>
        <sz val="22"/>
        <rFont val="仿宋_GB2312"/>
        <charset val="134"/>
      </rPr>
      <t>二、必要性：</t>
    </r>
    <r>
      <rPr>
        <sz val="22"/>
        <rFont val="仿宋_GB2312"/>
        <charset val="134"/>
      </rPr>
      <t xml:space="preserve">能解决传统饲草产量低、质量差的问题，为牲畜提供稳定、营养均衡的饲料，减少因饲草不足或品质问题导致的养殖风险，保障畜牧业持续产出，保障畜牧业稳定发展；农民可通过种植饲草料获得额外收入，从而增加整体经济收入。同时，优质饲草能提升牲畜品质和产量，间接提高养殖收益，助力乡村振兴。
</t>
    </r>
    <r>
      <rPr>
        <b/>
        <sz val="22"/>
        <rFont val="仿宋_GB2312"/>
        <charset val="134"/>
      </rPr>
      <t>三、可行性：</t>
    </r>
    <r>
      <rPr>
        <sz val="22"/>
        <rFont val="仿宋_GB2312"/>
        <charset val="134"/>
      </rPr>
      <t xml:space="preserve">政策支持有保障：国家及地方政府对乡村振兴、畜牧业高质量发展、农业结构调整等领域的政策倾斜明显，通过补贴、项目资金、技术指导等方式支持饲草料产业发展，为项目实施提供政策依据和资金基础；土地资源：罗马林村拥有闲置土地，可通过合理规划转化为饲草料种植基地，满足规模化种植需求。                                                                                                                </t>
    </r>
    <r>
      <rPr>
        <b/>
        <sz val="22"/>
        <rFont val="仿宋_GB2312"/>
        <charset val="134"/>
      </rPr>
      <t>四、运营主体：</t>
    </r>
    <r>
      <rPr>
        <sz val="22"/>
        <rFont val="仿宋_GB2312"/>
        <charset val="134"/>
      </rPr>
      <t>该项目涉及的建设内容验收合格后均将交由加兴乡罗马岭村罗马岭组股份经济合作社运营。相关附属设备管理方面交由村委会管理，并将相关设备日常维护列入村规民约，督促全村群众共同维护，产生的维护费用由村集体经济协调经费解决。</t>
    </r>
  </si>
  <si>
    <t>加兴乡人民政府</t>
  </si>
  <si>
    <t>6.5</t>
  </si>
  <si>
    <r>
      <rPr>
        <b/>
        <sz val="24"/>
        <rFont val="仿宋_GB2312"/>
        <charset val="134"/>
      </rPr>
      <t>利益联结：</t>
    </r>
    <r>
      <rPr>
        <sz val="24"/>
        <rFont val="仿宋_GB2312"/>
        <charset val="134"/>
      </rPr>
      <t xml:space="preserve">项目投产运营取得效益后按1:9的比例分配。10%用于项目后续运营，90%用于分红，全村共计:134户596人，每户增收1000元。                                              </t>
    </r>
    <r>
      <rPr>
        <b/>
        <sz val="24"/>
        <rFont val="仿宋_GB2312"/>
        <charset val="134"/>
      </rPr>
      <t>运营能力情况：</t>
    </r>
    <r>
      <rPr>
        <sz val="24"/>
        <rFont val="仿宋_GB2312"/>
        <charset val="134"/>
      </rPr>
      <t>该项目建成后交由加兴乡罗马岭村罗马岭组股份经济合作社运营，并对该合作社运营能力情况进行了全面的调查，符合相关运营能力，也已形成运营能力情况报告。</t>
    </r>
  </si>
  <si>
    <r>
      <rPr>
        <b/>
        <sz val="24"/>
        <rFont val="仿宋_GB2312"/>
        <charset val="134"/>
      </rPr>
      <t>经济效益:</t>
    </r>
    <r>
      <rPr>
        <sz val="24"/>
        <rFont val="仿宋_GB2312"/>
        <charset val="134"/>
      </rPr>
      <t xml:space="preserve">该项目的经济效益主要在土地产出牧草价值。据测算，预计本项目年净利润15万元左右。                       </t>
    </r>
    <r>
      <rPr>
        <b/>
        <sz val="24"/>
        <rFont val="仿宋_GB2312"/>
        <charset val="134"/>
      </rPr>
      <t>社会效益：</t>
    </r>
    <r>
      <rPr>
        <sz val="24"/>
        <rFont val="仿宋_GB2312"/>
        <charset val="134"/>
      </rPr>
      <t>优质饲草是畜牧业的基石，直接影响肉、奶等畜产品的质量和产量。优质饲草的种植既直接增加农民收入、保障食品安全，又通过生态保护与产业升级推动区域可持续发展。以实现经济、生态与社会的协同发展。</t>
    </r>
  </si>
  <si>
    <t>工布江达镇阿沛村农文旅基础设施提升工程建设项目</t>
  </si>
  <si>
    <t>工布江达镇阿沛村</t>
  </si>
  <si>
    <r>
      <rPr>
        <b/>
        <sz val="22"/>
        <rFont val="仿宋_GB2312"/>
        <charset val="134"/>
      </rPr>
      <t>一、建设内容</t>
    </r>
    <r>
      <rPr>
        <sz val="22"/>
        <rFont val="仿宋_GB2312"/>
        <charset val="134"/>
      </rPr>
      <t>：本项目建设内容为旅游基础设施配套工程，园区内通行基础设施提升新增主路硬化约1100平方米，碎石铺装约1800平方米，环境整治空间约2100平方米，场地平整2600平方米，小型农产品销售点10个，苹果屋12个，园区整体防护措施700米，以及总体水电工程。</t>
    </r>
    <r>
      <rPr>
        <b/>
        <sz val="22"/>
        <rFont val="仿宋_GB2312"/>
        <charset val="134"/>
      </rPr>
      <t>（文旅部门出具意见）</t>
    </r>
    <r>
      <rPr>
        <sz val="22"/>
        <rFont val="仿宋_GB2312"/>
        <charset val="134"/>
      </rPr>
      <t xml:space="preserve">
</t>
    </r>
    <r>
      <rPr>
        <b/>
        <sz val="22"/>
        <rFont val="仿宋_GB2312"/>
        <charset val="134"/>
      </rPr>
      <t>二、可行性：</t>
    </r>
    <r>
      <rPr>
        <sz val="22"/>
        <rFont val="仿宋_GB2312"/>
        <charset val="134"/>
      </rPr>
      <t xml:space="preserve">一是项目市场可行，现状园区内产业发展较为成熟，结合乡村旅游发展前景，实现农文旅发展的新模式，提高阿沛村知名度的同时也为后续乡村旅游发展打下基础，为后续工布江达镇其他村农文旅产业发展提供示范样板；二是用地可行，项目建设用地符合规划性质，未占用耕地、基本农田等土地资源，也不涉及生态红线，故用地可行；三是政策可行，项目建设符合《西藏自治区财政衔接推进乡村振兴补助资金管理办法》的推动农旅产业发展的使用方向，符合阿沛村生态文明村的定位，也符合在工布江达镇的旅游示范村定位；四是群众条件可行，项目建成后可为阿沛村集体经济组织进行分红，为村民提供稳定的就业岗位，群众意愿高，故群众条件可行。
</t>
    </r>
    <r>
      <rPr>
        <b/>
        <sz val="22"/>
        <rFont val="仿宋_GB2312"/>
        <charset val="134"/>
      </rPr>
      <t>三、必要性：</t>
    </r>
    <r>
      <rPr>
        <sz val="22"/>
        <rFont val="仿宋_GB2312"/>
        <charset val="134"/>
      </rPr>
      <t xml:space="preserve">①促进地方经济发展：项目带来经济效益，增加游客流量和就业机会，提升当地经济水平。②满足市场需求：通过引入新颖旅游元素，满足游客多元化体验需求，增强市场竞争力。③提高园区服务质量：增加就业机会和收入，改善园区服务条件和基础设施。                                                                                                                                                                                                      </t>
    </r>
    <r>
      <rPr>
        <b/>
        <sz val="22"/>
        <rFont val="仿宋_GB2312"/>
        <charset val="134"/>
      </rPr>
      <t>四、运营主体：</t>
    </r>
    <r>
      <rPr>
        <sz val="22"/>
        <rFont val="仿宋_GB2312"/>
        <charset val="134"/>
      </rPr>
      <t>林芝市工布江达县工布江达镇阿沛村股份经济合作社。相关附属设备管理方面交由村委会管理，并将相关设备日常维护列入村规民约，督促全村群众共同维护，产生的维护费用由村集体经济协调经费解决。</t>
    </r>
  </si>
  <si>
    <t>工布江达镇人民政府</t>
  </si>
  <si>
    <r>
      <rPr>
        <b/>
        <sz val="24"/>
        <rFont val="仿宋_GB2312"/>
        <charset val="134"/>
      </rPr>
      <t>利益联结：</t>
    </r>
    <r>
      <rPr>
        <sz val="24"/>
        <rFont val="仿宋_GB2312"/>
        <charset val="134"/>
      </rPr>
      <t xml:space="preserve">项目建成后，采取“合作社+村集体+群众”的利益链接模式运营，年分红不低于12万元/年，提供稳定就业岗位6个，建设过程中吸纳阿沛村劳动50个，发放劳务报酬45万元。                                                              </t>
    </r>
    <r>
      <rPr>
        <b/>
        <sz val="24"/>
        <rFont val="仿宋_GB2312"/>
        <charset val="134"/>
      </rPr>
      <t>运营能力情况：</t>
    </r>
    <r>
      <rPr>
        <sz val="24"/>
        <rFont val="仿宋_GB2312"/>
        <charset val="134"/>
      </rPr>
      <t>该项目建成后交由工布江达镇阿沛村股份经济合作社运营，并对该合作社运营能力情况进行了全面的调查，符合相关运营能力，也已形成运营能力情况报告。</t>
    </r>
  </si>
  <si>
    <r>
      <rPr>
        <sz val="24"/>
        <rFont val="仿宋_GB2312"/>
        <charset val="134"/>
      </rPr>
      <t xml:space="preserve">
</t>
    </r>
    <r>
      <rPr>
        <b/>
        <sz val="24"/>
        <rFont val="仿宋_GB2312"/>
        <charset val="134"/>
      </rPr>
      <t>经济效益：</t>
    </r>
    <r>
      <rPr>
        <sz val="24"/>
        <rFont val="仿宋_GB2312"/>
        <charset val="134"/>
      </rPr>
      <t xml:space="preserve"> 预计年吸引游客人数增加3000人次，年收入预计增加30余万元左右，带动本地农牧民每年增收10余万元，提供稳定就业岗位6余个。
</t>
    </r>
    <r>
      <rPr>
        <b/>
        <sz val="24"/>
        <rFont val="仿宋_GB2312"/>
        <charset val="134"/>
      </rPr>
      <t>社会效益：</t>
    </r>
    <r>
      <rPr>
        <sz val="24"/>
        <rFont val="仿宋_GB2312"/>
        <charset val="134"/>
      </rPr>
      <t xml:space="preserve">1.激活农文旅产业，拓宽村民增收路径：通过提升游客服务中心、特色民宿配套、农产品展销点等文旅设施，为阿沛村发展乡村旅游、推广特色农牧产品（如灵芝、虫草、松茸、青稞制品）等搭建平台。一方面可带动村民参与民宿经营、导游服务、农产品销售等工作，增加就业岗位与工资收入；另一方面能提升产业附加值，助力村集体经济增收，为村民分红、福利发放提供支撑。
</t>
    </r>
  </si>
  <si>
    <t>设计已完成、正在办理前置手续</t>
  </si>
  <si>
    <t>阿沛村休闲采摘园温室大棚“四个一批”升级</t>
  </si>
  <si>
    <t>工布江达镇林下经济种植建设项目</t>
  </si>
  <si>
    <t>工布江达镇林地</t>
  </si>
  <si>
    <r>
      <rPr>
        <sz val="22"/>
        <rFont val="仿宋_GB2312"/>
        <charset val="134"/>
      </rPr>
      <t xml:space="preserve">
一、</t>
    </r>
    <r>
      <rPr>
        <b/>
        <sz val="22"/>
        <rFont val="仿宋_GB2312"/>
        <charset val="134"/>
      </rPr>
      <t>建设内容及规模:</t>
    </r>
    <r>
      <rPr>
        <sz val="22"/>
        <rFont val="仿宋_GB2312"/>
        <charset val="134"/>
      </rPr>
      <t>工布江达镇10个行政村（村庄名称写上）采用联村共建种植模式在各村林地进行种植培育，种植林下灵芝面积为</t>
    </r>
    <r>
      <rPr>
        <b/>
        <sz val="22"/>
        <rFont val="仿宋_GB2312"/>
        <charset val="134"/>
      </rPr>
      <t>200亩</t>
    </r>
    <r>
      <rPr>
        <sz val="22"/>
        <rFont val="仿宋_GB2312"/>
        <charset val="134"/>
      </rPr>
      <t>。种植地形优势方面：地处青藏高原东南部，雅鲁藏布江中游河谷地带，平均海拔约3600米。周围群山环绕，尼洋河穿流而过，形成了独特的河谷地貌。</t>
    </r>
    <r>
      <rPr>
        <b/>
        <sz val="22"/>
        <rFont val="仿宋_GB2312"/>
        <charset val="134"/>
      </rPr>
      <t>（110万种植200亩，是否可行。）
二、必要性：</t>
    </r>
    <r>
      <rPr>
        <sz val="22"/>
        <rFont val="仿宋_GB2312"/>
        <charset val="134"/>
      </rPr>
      <t>大力发展工布江达镇林下产业经济，发展林下特色产业，发挥区域优势，可提高资源利用率、土地生产率和劳动生产率，从而实现经济总量和个人可支配收入的不断增长。
三、</t>
    </r>
    <r>
      <rPr>
        <b/>
        <sz val="22"/>
        <rFont val="仿宋_GB2312"/>
        <charset val="134"/>
      </rPr>
      <t>可行性：一是</t>
    </r>
    <r>
      <rPr>
        <sz val="22"/>
        <rFont val="仿宋_GB2312"/>
        <charset val="134"/>
      </rPr>
      <t>该项目落地与实施符合《中华人民共和国森林法》、《中华人民共和国森林法实施条例》的具体要求。</t>
    </r>
    <r>
      <rPr>
        <b/>
        <sz val="22"/>
        <rFont val="仿宋_GB2312"/>
        <charset val="134"/>
      </rPr>
      <t>二是</t>
    </r>
    <r>
      <rPr>
        <sz val="22"/>
        <rFont val="仿宋_GB2312"/>
        <charset val="134"/>
      </rPr>
      <t>该项目实施地点目标林地为二级生态公益林或一般灌木林地。不仅不会对现有林木资源造成破坏，还会丰富林地内生物的多样性，是非木质资源开发活动。</t>
    </r>
    <r>
      <rPr>
        <b/>
        <sz val="22"/>
        <rFont val="仿宋_GB2312"/>
        <charset val="134"/>
      </rPr>
      <t>三是</t>
    </r>
    <r>
      <rPr>
        <sz val="22"/>
        <rFont val="仿宋_GB2312"/>
        <charset val="134"/>
      </rPr>
      <t xml:space="preserve">前期已与林芝藏特美食品有限公司对接，按照“随行就市”原则进行种植，企业可兜底保障。
</t>
    </r>
    <r>
      <rPr>
        <b/>
        <sz val="22"/>
        <rFont val="仿宋_GB2312"/>
        <charset val="134"/>
      </rPr>
      <t>四、运营主体：</t>
    </r>
    <r>
      <rPr>
        <sz val="22"/>
        <rFont val="仿宋_GB2312"/>
        <charset val="134"/>
      </rPr>
      <t>公司+村集体。相关附属设备管理方面交由林芝藏特美食品有限公司管理，产生的维护费用由该公司经费解决。</t>
    </r>
  </si>
  <si>
    <r>
      <rPr>
        <b/>
        <sz val="20"/>
        <rFont val="仿宋_GB2312"/>
        <charset val="134"/>
      </rPr>
      <t>利益联结：</t>
    </r>
    <r>
      <rPr>
        <sz val="20"/>
        <rFont val="仿宋_GB2312"/>
        <charset val="134"/>
      </rPr>
      <t xml:space="preserve">项目采用“公司+村集体”的方式实施，由工布江达镇政府及村“两委”协助带领农户在林区种植，林芝藏特美食品有限公司负责专业技术指导，50000元（技术指导费）。村“两委”组织村民参与集体劳动，收入归村集体。各村的分红情况：1.种植与产量：各村统一种植灵芝菌包2万个，结合种植技术与当地气候条件，预计可产出干灵芝2000斤。2. 收益测算：干灵芝收购价按100元/斤计算，每个村灵芝产品预计总收益20万元（2000斤×100元/斤）。3.利润核算：扣除种植过程中菌包采购、田间管理、烘干加工等成本（预计10万元）后，每个村可实现净利润10万元，该利润将用于村集体分红及后续产业再投入。种植采摘期间人工费每个菌包1元由菌包厂出资。 </t>
    </r>
    <r>
      <rPr>
        <b/>
        <sz val="20"/>
        <rFont val="仿宋_GB2312"/>
        <charset val="134"/>
      </rPr>
      <t xml:space="preserve">                               
运营能力、尽职调查：</t>
    </r>
    <r>
      <rPr>
        <sz val="20"/>
        <rFont val="仿宋_GB2312"/>
        <charset val="134"/>
      </rPr>
      <t>该项目建成后由工布江达镇10个行政村（结地岗、达帕萨、阿沛、卓木、宾格、扎玛、拉果旁、结定、娘当、孜嘎村）集体＋林芝藏特美食品有限公司共同运营，产权归由工布江达镇10个行政村（结地岗、达帕萨、阿沛、卓木、宾格、扎玛、拉果旁、结定、娘当、孜嘎村）村集体，并对10个行政村（结地岗、达帕萨、阿沛、卓木、宾格、扎玛、拉果旁、结定、娘当、孜嘎村）村集体的运营能力情况及林芝藏特美食品有限公司的尽职情况方面进行了调查，阿沛村村集体符合相关运营能力，也已形成运营能力情况报告；林芝藏特美食品有限公司的尽职调查已完成，尽职调查报告正在办理当中。</t>
    </r>
  </si>
  <si>
    <r>
      <rPr>
        <b/>
        <sz val="24"/>
        <rFont val="仿宋_GB2312"/>
        <charset val="134"/>
      </rPr>
      <t>经济效益：</t>
    </r>
    <r>
      <rPr>
        <sz val="24"/>
        <rFont val="仿宋_GB2312"/>
        <charset val="134"/>
      </rPr>
      <t xml:space="preserve">灵芝按亩产1000斤，10斤新鲜灵芝晒干一斤，干灵芝收购价为100元/斤测算，预计收益为：200亩×1000斤÷10×100元/斤=200万元；合计预计收益：2000000+200000（劳务工资）=220万元。
</t>
    </r>
    <r>
      <rPr>
        <b/>
        <sz val="24"/>
        <rFont val="仿宋_GB2312"/>
        <charset val="134"/>
      </rPr>
      <t>社会效益：</t>
    </r>
    <r>
      <rPr>
        <sz val="24"/>
        <rFont val="仿宋_GB2312"/>
        <charset val="134"/>
      </rPr>
      <t>项目的实施能促进工布江达县的可持续发展。通过项目建设，有效地保护了区域生态环境，农牧业生产条件明显改善，也为各族人民创造了良好的就业环境，增加农牧民的就业机会，提高农牧民收入，加快富余劳动力向种植业的技术转移，逐步调整农牧业产业结构，促进农牧区小城镇发展，加快当地小康建设步伐，实现经济文明、社会文明和生态文明的协调发展。</t>
    </r>
  </si>
  <si>
    <t>工布江达镇温室大棚“四个一批”升级</t>
  </si>
  <si>
    <t>工布江达镇嘎旦、扎玛村沟口牦牛养殖建设项目</t>
  </si>
  <si>
    <t>工布江达镇嘎旦村、扎玛村</t>
  </si>
  <si>
    <r>
      <rPr>
        <b/>
        <sz val="22"/>
        <rFont val="仿宋_GB2312"/>
        <charset val="134"/>
      </rPr>
      <t>一、建设内容：</t>
    </r>
    <r>
      <rPr>
        <sz val="22"/>
        <rFont val="仿宋_GB2312"/>
        <charset val="134"/>
      </rPr>
      <t xml:space="preserve">本项目为村集体产业发展项目，1.购买196头牦牛进行养殖，品种为娘亚牦牛，从县域外进行购买，其中奶牛98头（嘎旦村31头、扎玛村67头)，架子牛98头（嘎旦村31头、扎玛村67头)，年龄均为3-4年龄且已强制免疫的健康牦牛，体重达到300-350斤，架子牛的年出栏率预计达到20%，经过科学养殖后争取达到30%，育肥方式采用冷季全舍饲育肥，育肥周期为2次/年，总育肥期90日，入栏体重300-350斤，出栏体重400-450斤。奶牛产奶量达到500g/天，经过科学养殖后争取达到750g/天；
2.新建配套养殖牛舍约1400平方米（其中嘎旦村400平方米、扎玛村1000平方米）、饲草库约200平方米（嘎旦村60平方米、扎玛村140平方米）、管理用房约100平方米（嘎旦村40平方米、扎玛村60平方米）和配套附属用房50平方米（嘎旦村20平方米、扎玛村30平方米），以及总体附属工程和防护措施。（嘎旦村31户、扎玛村67户、共98户、平均每户2头标准养殖，共计196头）进行集中养殖，集中督促管理。                                                                                                             </t>
    </r>
    <r>
      <rPr>
        <b/>
        <sz val="22"/>
        <rFont val="仿宋_GB2312"/>
        <charset val="134"/>
      </rPr>
      <t>二、可行性：</t>
    </r>
    <r>
      <rPr>
        <sz val="22"/>
        <rFont val="仿宋_GB2312"/>
        <charset val="134"/>
      </rPr>
      <t xml:space="preserve">一是政策条件可行，加快发展现代农牧业，既是转变经济发展方式、全面建设小康社会的重要内容，也是提高农牧业综合生产能力、增加农民收入、建设社会主义新农村的必然要求；二是养殖条件可行，拟选址厂区水电路网已接通，饲草运输方便；三是项目运营方有着成熟的销售渠道，销售网络成熟；四是牦牛市场前景广阔。
</t>
    </r>
    <r>
      <rPr>
        <b/>
        <sz val="22"/>
        <rFont val="仿宋_GB2312"/>
        <charset val="134"/>
      </rPr>
      <t>三、必要性：</t>
    </r>
    <r>
      <rPr>
        <sz val="22"/>
        <rFont val="仿宋_GB2312"/>
        <charset val="134"/>
      </rPr>
      <t xml:space="preserve">一是促进嘎旦、扎玛等村的农业经济发展，扩宽农牧民增收渠道的必要；二是促进嘎旦、扎玛等村乡村振兴的必要；三是满足市场拓展需求的必要，突破地域限制可辐射其他县区乃至内地市场，满足消费升级需求，打造以林芝牦牛ip的地理标志产品；四是促进村集体经济发展的必要。
</t>
    </r>
    <r>
      <rPr>
        <b/>
        <sz val="22"/>
        <rFont val="仿宋_GB2312"/>
        <charset val="134"/>
      </rPr>
      <t>四、运营主体：</t>
    </r>
    <r>
      <rPr>
        <sz val="22"/>
        <rFont val="仿宋_GB2312"/>
        <charset val="134"/>
      </rPr>
      <t xml:space="preserve">工布江达镇嘎旦、扎玛村集体。                                                                                               
</t>
    </r>
  </si>
  <si>
    <r>
      <rPr>
        <b/>
        <sz val="24"/>
        <rFont val="仿宋_GB2312"/>
        <charset val="134"/>
      </rPr>
      <t>利益联结：</t>
    </r>
    <r>
      <rPr>
        <sz val="24"/>
        <rFont val="仿宋_GB2312"/>
        <charset val="134"/>
      </rPr>
      <t xml:space="preserve">养殖户自愿联合成立合作社，共同出资、共同经营、共担风险。合作社统一采购养殖物资、提供技术服务、销售牦牛产品，通过规模化经营提高市场竞争力，增加成员收入。按照年利润7：3的比例进行计算，其中收入的70%用于养殖户分红，年利润的30%用于养殖、维修及运营成本的支出。                                           </t>
    </r>
    <r>
      <rPr>
        <b/>
        <sz val="24"/>
        <rFont val="仿宋_GB2312"/>
        <charset val="134"/>
      </rPr>
      <t>运营能力情况：</t>
    </r>
    <r>
      <rPr>
        <sz val="24"/>
        <rFont val="仿宋_GB2312"/>
        <charset val="134"/>
      </rPr>
      <t xml:space="preserve">该项目建成后交由工布江达镇嘎旦、扎玛村集体进行运营，并对嘎旦、扎玛村集体运营能力情况进行了全面的调查，符合相关运营能力，也已形成运营能力情况报告。
</t>
    </r>
  </si>
  <si>
    <r>
      <rPr>
        <b/>
        <sz val="24"/>
        <rFont val="仿宋_GB2312"/>
        <charset val="134"/>
      </rPr>
      <t>经济效益：</t>
    </r>
    <r>
      <rPr>
        <sz val="24"/>
        <rFont val="仿宋_GB2312"/>
        <charset val="134"/>
      </rPr>
      <t xml:space="preserve">实施牦牛养殖不仅能为群众创造更多的财富，也为工布江达镇实现高原牧业经济强镇，年均收益可达25-30万元/年，实现牦牛养殖的规模化、标准化，带动养殖户增收约2000/年。提供稳定的4-5个就业岗位。                                                  </t>
    </r>
    <r>
      <rPr>
        <b/>
        <sz val="24"/>
        <rFont val="仿宋_GB2312"/>
        <charset val="134"/>
      </rPr>
      <t>社会效益：</t>
    </r>
    <r>
      <rPr>
        <sz val="24"/>
        <rFont val="仿宋_GB2312"/>
        <charset val="134"/>
      </rPr>
      <t>助力民生改善，可解决部分剩余劳动力就业问题，让村民获得稳定工资收入。</t>
    </r>
  </si>
  <si>
    <t>娘蒲乡拉如村堆龙牦牛养殖示范区功能修缮及扩产建设项目</t>
  </si>
  <si>
    <t>娘蒲乡拉如村</t>
  </si>
  <si>
    <r>
      <rPr>
        <b/>
        <sz val="22"/>
        <rFont val="仿宋_GB2312"/>
        <charset val="134"/>
      </rPr>
      <t>一、项目总体情况</t>
    </r>
    <r>
      <rPr>
        <sz val="22"/>
        <rFont val="仿宋_GB2312"/>
        <charset val="134"/>
      </rPr>
      <t>：堆龙牦牛养殖示范区位于娘蒲乡拉如行政村堆龙自然村，距娘蒲乡政府约7公里、距县城约43公里。该项目于2020年3月份正式投入运行，共计投入资金253.98万元（其中，整合扶贫政策资金144.67万元，群众以牦牛或现金入股109.31万元），包含占地3040</t>
    </r>
    <r>
      <rPr>
        <sz val="22"/>
        <rFont val="宋体"/>
        <charset val="134"/>
      </rPr>
      <t>㎡</t>
    </r>
    <r>
      <rPr>
        <sz val="22"/>
        <rFont val="仿宋_GB2312"/>
        <charset val="134"/>
      </rPr>
      <t xml:space="preserve">的养殖基地1座、2.5万亩的附属草场及150头牦牛活畜。该基地自运营以来年均收益达40余万元，累计实现营收119.4万元、累计为群众兑现分红资金50余万元，带动2名当地群众稳定就业、20余名当地群众灵活就业，每年兑现工资近15万元，为辖区7个行政村每年分红10万元，养殖示范区现存栏牦牛150余头。
</t>
    </r>
    <r>
      <rPr>
        <b/>
        <sz val="22"/>
        <rFont val="仿宋_GB2312"/>
        <charset val="134"/>
      </rPr>
      <t>二、建设内容：</t>
    </r>
    <r>
      <rPr>
        <sz val="22"/>
        <rFont val="仿宋_GB2312"/>
        <charset val="134"/>
      </rPr>
      <t>对原有的冬季、夏季、秋季牧场合计约300</t>
    </r>
    <r>
      <rPr>
        <sz val="22"/>
        <rFont val="宋体"/>
        <charset val="134"/>
      </rPr>
      <t>㎡</t>
    </r>
    <r>
      <rPr>
        <sz val="22"/>
        <rFont val="仿宋_GB2312"/>
        <charset val="134"/>
      </rPr>
      <t xml:space="preserve">的功能用房进行修缮（牛犊饲养区、饲草棚、遮雨棚）；对原有的冬季、夏季、秋季牧场合计3000m牛圈网围栏进行更换，购买牦牛50头（4-6岁）扩大养殖数量。
</t>
    </r>
    <r>
      <rPr>
        <b/>
        <sz val="22"/>
        <rFont val="仿宋_GB2312"/>
        <charset val="134"/>
      </rPr>
      <t>三、可行性：</t>
    </r>
    <r>
      <rPr>
        <sz val="22"/>
        <rFont val="仿宋_GB2312"/>
        <charset val="134"/>
      </rPr>
      <t xml:space="preserve">修缮牛犊饲养区、饲草棚、遮雨棚等可改善牲畜饲养条件，减少牦牛死亡率，改善养殖环境，增加养殖数量为雅下工程提供肉制品给予保障。
</t>
    </r>
    <r>
      <rPr>
        <b/>
        <sz val="22"/>
        <rFont val="仿宋_GB2312"/>
        <charset val="134"/>
      </rPr>
      <t>四、必要性：</t>
    </r>
    <r>
      <rPr>
        <sz val="22"/>
        <rFont val="仿宋_GB2312"/>
        <charset val="134"/>
      </rPr>
      <t xml:space="preserve">堆龙牦牛养殖示范区是娘蒲乡辖区内唯一一个规模化养殖场，在良种推广、示范带动规模化养殖及市场化出栏等方面发挥了关键性作用，也是当地做大做强娘蒲娘亚品牌、发展牦牛养殖业的重要平台，亟需通过加大资金扶持、推动娘蒲乡牦牛产业稳健发展。
</t>
    </r>
    <r>
      <rPr>
        <b/>
        <sz val="22"/>
        <rFont val="仿宋_GB2312"/>
        <charset val="134"/>
      </rPr>
      <t>五、运营主体：</t>
    </r>
    <r>
      <rPr>
        <sz val="22"/>
        <rFont val="仿宋_GB2312"/>
        <charset val="134"/>
      </rPr>
      <t>该项目在乡政府主导下，由拉如村股份经济合作社负责具体运营。相关附属设备管理方面交由村集体管理，并将相关设备日常维护列入村规民约，督促全村群众共同维护，产生的维护费用由村集体自行解决。</t>
    </r>
  </si>
  <si>
    <t>续建</t>
  </si>
  <si>
    <t>娘蒲乡人民政府</t>
  </si>
  <si>
    <t>10</t>
  </si>
  <si>
    <r>
      <rPr>
        <b/>
        <sz val="24"/>
        <rFont val="仿宋_GB2312"/>
        <charset val="134"/>
      </rPr>
      <t>利益联结：</t>
    </r>
    <r>
      <rPr>
        <sz val="24"/>
        <rFont val="仿宋_GB2312"/>
        <charset val="134"/>
      </rPr>
      <t xml:space="preserve">该项目以拉如村股份经济合作社运营，每年收入中扣除保险费、饲草料费、员工工资、草场租赁费、临时雇佣费、后续发展费等必要费用后，从抽如中向辖区11个自然村每年分红不少于8万元，该项目后续管理费从营收中预留部分作为管理费。                                                       </t>
    </r>
    <r>
      <rPr>
        <b/>
        <sz val="24"/>
        <rFont val="仿宋_GB2312"/>
        <charset val="134"/>
      </rPr>
      <t>运营能力情况：</t>
    </r>
    <r>
      <rPr>
        <sz val="24"/>
        <rFont val="仿宋_GB2312"/>
        <charset val="134"/>
      </rPr>
      <t>该项目建成后交由拉如村股份经济合作社进行运营，并对拉如村股份经济合作社运营能力情况进行了全面的调查，符合相关运营能力，也已形成运营能力情况报告。</t>
    </r>
  </si>
  <si>
    <r>
      <rPr>
        <b/>
        <sz val="24"/>
        <rFont val="仿宋_GB2312"/>
        <charset val="134"/>
      </rPr>
      <t>经济效益：</t>
    </r>
    <r>
      <rPr>
        <sz val="24"/>
        <rFont val="仿宋_GB2312"/>
        <charset val="134"/>
      </rPr>
      <t xml:space="preserve">收益预测（3年周期）堆龙牦牛养殖场年可出栏牦牛30头，每头牦牛屠宰后为350斤，每斤价格为42元，每年可实现营收40余万元，加上副产品收益约5万元。
</t>
    </r>
    <r>
      <rPr>
        <b/>
        <sz val="24"/>
        <rFont val="仿宋_GB2312"/>
        <charset val="134"/>
      </rPr>
      <t>社会效益</t>
    </r>
    <r>
      <rPr>
        <sz val="24"/>
        <rFont val="仿宋_GB2312"/>
        <charset val="134"/>
      </rPr>
      <t xml:space="preserve">：在项目实施过程中可增加临时就业20余人，带动就业收入3万余元，可改变当地群众稀杀惜售观念，增加牦牛出栏率，为亚下电站修建提供保质保量的肉质品。
</t>
    </r>
  </si>
  <si>
    <t>该项目属于修缮扩繁性质，无需办理相关前置手续。</t>
  </si>
  <si>
    <t>娘蒲乡牦牛购置项目“四个一批”巩固</t>
  </si>
  <si>
    <t>娘蒲乡高原茸鹿产业发展配套建设项目</t>
  </si>
  <si>
    <t>娘蒲乡</t>
  </si>
  <si>
    <r>
      <rPr>
        <b/>
        <sz val="22"/>
        <rFont val="仿宋_GB2312"/>
        <charset val="134"/>
      </rPr>
      <t>一、项目总体情况：</t>
    </r>
    <r>
      <rPr>
        <sz val="22"/>
        <rFont val="仿宋_GB2312"/>
        <charset val="134"/>
      </rPr>
      <t xml:space="preserve">工布江达县娘蒲乡高原生态养鹿基地现占地近100亩、建筑面积2100余平方米，现存栏梅花鹿、马鹿等400余只。
</t>
    </r>
    <r>
      <rPr>
        <b/>
        <sz val="22"/>
        <rFont val="仿宋_GB2312"/>
        <charset val="134"/>
      </rPr>
      <t>二、建设内容</t>
    </r>
    <r>
      <rPr>
        <sz val="22"/>
        <rFont val="仿宋_GB2312"/>
        <charset val="134"/>
      </rPr>
      <t xml:space="preserve">：申报资金360万元。依托工布江达县娘蒲乡高原鹿业繁育养殖基地，对一期鹿场原有的200平米用房进行改造，修建成颗粒饲料加工车间、鹿产品初加工车间、购进配套设备35台套。
</t>
    </r>
    <r>
      <rPr>
        <b/>
        <sz val="22"/>
        <rFont val="仿宋_GB2312"/>
        <charset val="134"/>
      </rPr>
      <t>三、可行性</t>
    </r>
    <r>
      <rPr>
        <sz val="22"/>
        <rFont val="仿宋_GB2312"/>
        <charset val="134"/>
      </rPr>
      <t xml:space="preserve">：工布江达县娘蒲乡高原生态养鹿基地已稳健运行两年期间饲草料从外部购买，无产品加工功能等原因，造成运用成本大。通过对原有基地用房进行改造购置设备可降低饲养成本、形成一套产品加工功能，可降低饲养成本、提高收入。
</t>
    </r>
    <r>
      <rPr>
        <b/>
        <sz val="22"/>
        <rFont val="仿宋_GB2312"/>
        <charset val="134"/>
      </rPr>
      <t>四、必要性：</t>
    </r>
    <r>
      <rPr>
        <sz val="22"/>
        <rFont val="仿宋_GB2312"/>
        <charset val="134"/>
      </rPr>
      <t xml:space="preserve">随着养殖规模的日益扩大，饲养成本成为制约产业发展的关键因素，企业已在当地承包300余亩地种植饲草，需修建购置饲草加工车间和设备，加之县城内现有的2个饲料加工点，主要用于生产当地群众饲养牦牛所用饲（草）料，无法生产养鹿专用混合颗粒料等特殊饲料，产能及加工方向无法满足养鹿基地需求。为养鹿基地建设自有饲料加工厂、降低饲养成本，已迫在眉睫。
</t>
    </r>
    <r>
      <rPr>
        <b/>
        <sz val="22"/>
        <rFont val="仿宋_GB2312"/>
        <charset val="134"/>
      </rPr>
      <t>五、运营主体：</t>
    </r>
    <r>
      <rPr>
        <sz val="22"/>
        <rFont val="仿宋_GB2312"/>
        <charset val="134"/>
      </rPr>
      <t>项目效益以定向供应工布江达县娘蒲乡高原茸鹿养殖基地为依托，由同吉村股份经济合作社具体运营。相关附属设备管理方面交由村集体管理，并将相关设备日常维护列入村规民约，督促全村群众共同维护，产生的维护费用由村集体自行解决。</t>
    </r>
  </si>
  <si>
    <t>娘蒲乡人民政府、娘蒲乡人民政府</t>
  </si>
  <si>
    <r>
      <rPr>
        <b/>
        <sz val="24"/>
        <rFont val="仿宋_GB2312"/>
        <charset val="134"/>
      </rPr>
      <t>利益联结：</t>
    </r>
    <r>
      <rPr>
        <sz val="24"/>
        <rFont val="仿宋_GB2312"/>
        <charset val="134"/>
      </rPr>
      <t xml:space="preserve">项目效益以工布江达县娘蒲乡高原茸鹿养殖基地为依托，由同吉村股份经济合作社负责具体运营，定向为同吉村高原养鹿基地提供饲草料供应及生产服务，按照年收入中扣除保险费、员工工资、临时雇佣费及管理费等必要费用后，向辖区村每年分红不少于20万元。                                                         </t>
    </r>
    <r>
      <rPr>
        <b/>
        <sz val="24"/>
        <rFont val="仿宋_GB2312"/>
        <charset val="134"/>
      </rPr>
      <t>运营能力情况：</t>
    </r>
    <r>
      <rPr>
        <sz val="24"/>
        <rFont val="仿宋_GB2312"/>
        <charset val="134"/>
      </rPr>
      <t>该项目建成后交由同吉村股份经济合作社进行运营，并对同吉村股份经济合作社运营能力情况进行了全面的调查，符合相关运营能力，也已形成运营能力情况报告。</t>
    </r>
  </si>
  <si>
    <r>
      <rPr>
        <b/>
        <sz val="24"/>
        <rFont val="仿宋_GB2312"/>
        <charset val="134"/>
      </rPr>
      <t>经济效益：</t>
    </r>
    <r>
      <rPr>
        <sz val="24"/>
        <rFont val="仿宋_GB2312"/>
        <charset val="134"/>
      </rPr>
      <t>按照年收入中扣除保险费、员工工资、临时雇佣费及管理费用等必要费用后，向辖区村每年分红不少于20万元。</t>
    </r>
    <r>
      <rPr>
        <b/>
        <sz val="24"/>
        <rFont val="仿宋_GB2312"/>
        <charset val="134"/>
      </rPr>
      <t xml:space="preserve">
社会效益：</t>
    </r>
    <r>
      <rPr>
        <sz val="24"/>
        <rFont val="仿宋_GB2312"/>
        <charset val="134"/>
      </rPr>
      <t>该项目的实施可为当地群众提供就业岗位3-4名，为村集体每年增收20万余元。</t>
    </r>
  </si>
  <si>
    <t>设计该项目属在原址改（扩）建，无需办理前期手续。阶段</t>
  </si>
  <si>
    <t>朱拉乡仿野生药材种植业建设项目</t>
  </si>
  <si>
    <t>朱拉乡扎热村（波利）、柳四郎村、吉木雄村、扎堆村、四章村</t>
  </si>
  <si>
    <r>
      <rPr>
        <b/>
        <sz val="22"/>
        <rFont val="仿宋_GB2312"/>
        <charset val="134"/>
      </rPr>
      <t>一、建设内容：</t>
    </r>
    <r>
      <rPr>
        <sz val="22"/>
        <rFont val="仿宋_GB2312"/>
        <charset val="134"/>
      </rPr>
      <t>本项目拟定与企业合作，建设规模1000亩仿野生药材种植基地，由合作公司为本项目提供所有种湖源；建设费用、设计与运营由政府投资，村集体合作社自主运营；建成林芝市工布江达县朱拉乡藏药材野生抚育基地5个；其他构筑物如水池、入场道路等。具体如下。(一)藏药材种子种苗繁育基地与技术支撑单位公司联合，以其现有的藏药材种子种苗繁育基地为基础，建成可以支撑本项目的藏药材种子（藏贝母、黄精等）种苗繁育基地300亩及其配套设施，相关建设费用、设计、运营与管理由技术支撑单位公司承担，产权归属于该公司。(二)林芝市工布江达县朱拉乡藏药材野生抚育基地以《中药材生产质量管理规范》为主要技术参考依据，于林芝市工布江达县朱拉乡项目涉及村庄建成藏药材野生抚育基地1000亩，主要开展多种藏药材的野生抚育，为下游的产地加工基地供应原药材。(三)药材产地初加工厂房建设藏药材产地建设初加工厂房，总建设面积1005.68</t>
    </r>
    <r>
      <rPr>
        <sz val="22"/>
        <rFont val="宋体"/>
        <charset val="134"/>
      </rPr>
      <t>㎡</t>
    </r>
    <r>
      <rPr>
        <sz val="22"/>
        <rFont val="仿宋_GB2312"/>
        <charset val="134"/>
      </rPr>
      <t>，其主要功能为晾晒房。其一层为藏药材加工，二层为晾晒房，以及相应的原材料库、成品库以及供水供电和消防设施(四)仪器设备包含生产设备直线往复式切药机、中药材烘干成套设备、全自动SP100捆包机、筛震动筛选机、三门六车热风循环烘箱、辅助设施设备等7余台套，以及辅助设施设备，如：供水设备、排水设备、供电设备以及变压器等。
二、</t>
    </r>
    <r>
      <rPr>
        <b/>
        <sz val="22"/>
        <rFont val="仿宋_GB2312"/>
        <charset val="134"/>
      </rPr>
      <t>必要性：</t>
    </r>
    <r>
      <rPr>
        <sz val="22"/>
        <rFont val="仿宋_GB2312"/>
        <charset val="134"/>
      </rPr>
      <t>1.朱拉乡仿野生藏药材种植业建设项目是一个以生态开发、高科技种植为宗旨，围绕朱拉乡优势特色藏药材产业，通过体制机制创新，将农业的生产功能、生态功能、服务功能和社会功能集于一体。通过规划内容的实施，实现产业带动、技术扩散、文化传承、农民富裕等目标；以藏药材规范化种植为建设内容，采用合作社与药品生产或经营企业签订药材供销合作协议，提供认药、种植、种苗和技术服务，建设藏药材种植示范基地，并与农户签定最低保护价收购协议，使农户利益受原料市场影响降至最低，同时最大限度保证合作社获得优质原料的运行机制。2.朱拉乡本地发展仿野生藏药材种植具有独特优势：森林资源丰富，生态环境优良，具备规模化发展林下种植的条件；农户传统种植经验丰富，技术推广基础虽然薄弱，但由于近年来传统自然作物如：虫草、松茸等，年产量持续走低不能担负主要收入支撑，群众积极性颇高；政府政策支持力度大，产业发展环境良好。然而，也存在经营分散、产业链短、附加值不高等问题，需要通过规模化、标准化种植加以解决。
三、</t>
    </r>
    <r>
      <rPr>
        <b/>
        <sz val="22"/>
        <rFont val="仿宋_GB2312"/>
        <charset val="134"/>
      </rPr>
      <t>可行性：</t>
    </r>
    <r>
      <rPr>
        <sz val="22"/>
        <rFont val="仿宋_GB2312"/>
        <charset val="134"/>
      </rPr>
      <t>近年来，随着中医药产业蓬勃发展和市场对高品质中药材需求持续增长，仿野生种植作为保障药材品质、保护野生资源的重要方式，正成为林下经济发展的重点方向。贵阳市顺海国有林场2024年实施的"林下黄精种植推广示范项目"，通过仿生栽培技术模拟黄精在野生林下的生态环境，保留林冠遮阴、减少强光直射、保持土壤湿润，有效提升了黄精的品质与产量。这一成功案例为发展仿野生药材种植提供了技术可行性和模式参考。中药材市场持续扩大，特别是藏药材如黄精、藏贝母等因药用价值高而备受青睐。仿野生种植模式不仅能提高药材品质，使其接近野生品质，还能减少对自然资源的破坏，实现可持续发展。</t>
    </r>
    <r>
      <rPr>
        <b/>
        <sz val="22"/>
        <rFont val="仿宋_GB2312"/>
        <charset val="134"/>
      </rPr>
      <t>惠水县</t>
    </r>
    <r>
      <rPr>
        <sz val="22"/>
        <rFont val="仿宋_GB2312"/>
        <charset val="134"/>
      </rPr>
      <t xml:space="preserve">通过林下经济发展，截至2025年二季度，全县林下经济经营面积已达38.21万亩，全产业链产值突破7.4亿元，证明了林下药材种植的巨大潜力。                                                                                                                              </t>
    </r>
    <r>
      <rPr>
        <b/>
        <sz val="22"/>
        <rFont val="仿宋_GB2312"/>
        <charset val="134"/>
      </rPr>
      <t>（可行性必要性围绕本项目进行分析，加工建议集中在产业园区） （ 四、运营主体：企业＋合作社。相关附属设备管理方面交由合作社管理，</t>
    </r>
    <r>
      <rPr>
        <sz val="22"/>
        <rFont val="仿宋_GB2312"/>
        <charset val="134"/>
      </rPr>
      <t>并将相关设备日常维护列入村规民约，督促全村群众共同维护，产生的维护费用由合作社自行解决。</t>
    </r>
  </si>
  <si>
    <t>朱拉乡人民政府、扎热村村民委员会</t>
  </si>
  <si>
    <r>
      <rPr>
        <b/>
        <sz val="24"/>
        <rFont val="仿宋_GB2312"/>
        <charset val="134"/>
      </rPr>
      <t>利益联结：</t>
    </r>
    <r>
      <rPr>
        <sz val="24"/>
        <rFont val="仿宋_GB2312"/>
        <charset val="134"/>
      </rPr>
      <t xml:space="preserve">由合作企业为该基地提供为期1年的初加工工艺技术指导、企业经营指导，并确保1年期的正常运转。当年及后续一段时间，在同等条件下，合作企业根据市场实际需求向基地发出订单，优先收购该基地生产的药材；同时，针对甘露资源自藏药材保护与开发基地采收的药材，可以在合作集体社的同意下使用该加工基地对药材进行加工。本项目实施后，将产生显著经济效益。预计项目建设期2年，第3年开始初步收获，第5年进入盛产期。盛产期后，预计亩产黄精（鲜重）800-1000公斤，藏贝母300-500公斤，按当前市场行情计算，亩产值可达8000-10000元。除直接经济收益外，项目还将带动加工、运输、销售等相关产业发展，形成全产业链价值提升，为当地创造更多就业机会和经济增长点。本项目实施后，将为当地仿野生药材产业发展奠定坚实基础。未来可进一步拓展功能，提升价值。                                                                                                                             </t>
    </r>
    <r>
      <rPr>
        <b/>
        <sz val="24"/>
        <rFont val="仿宋_GB2312"/>
        <charset val="134"/>
      </rPr>
      <t>尽职调查情况：</t>
    </r>
    <r>
      <rPr>
        <sz val="24"/>
        <rFont val="仿宋_GB2312"/>
        <charset val="134"/>
      </rPr>
      <t xml:space="preserve">该项目建成后由朱拉乡柳四郎村、扎热村、吉木雄村村集体经济合作社+种植企业共同运营，产权归由朱拉乡柳四郎村、扎热村、吉木雄村村集体，目前正在对扎热村、柳四郎村、吉木雄村集体的运营能力情况进行调查；合作企业正在积极调查寻找，尽职调查报告正在办理当中。
</t>
    </r>
  </si>
  <si>
    <r>
      <rPr>
        <b/>
        <sz val="24"/>
        <rFont val="仿宋_GB2312"/>
        <charset val="134"/>
      </rPr>
      <t>经济效益：</t>
    </r>
    <r>
      <rPr>
        <sz val="24"/>
        <rFont val="仿宋_GB2312"/>
        <charset val="134"/>
      </rPr>
      <t xml:space="preserve">本项目实施后，将产生显著经济效益。预计项目建设期2年，第3年开始初步收获，第5年进入盛产期。盛产期后，预计亩产黄精（鲜重）800-1000公斤，藏贝母300-500公斤，按当前市场行情计算，亩产值可达8000-10000元。除直接经济收益外，项目还将带动加工、运输、销售等相关产业发展，形成全产业链价值提升，为当地创造更多就业机会和经济增长点。本项目实施后，将为当地仿野生药材产业发展奠定坚实基础。未来可进一步拓展功能，提升价值。
</t>
    </r>
    <r>
      <rPr>
        <b/>
        <sz val="24"/>
        <rFont val="仿宋_GB2312"/>
        <charset val="134"/>
      </rPr>
      <t>社会效益</t>
    </r>
    <r>
      <rPr>
        <sz val="24"/>
        <rFont val="仿宋_GB2312"/>
        <charset val="134"/>
      </rPr>
      <t>：通过创新研发、转型升级、产能扩大、种植业的发展、融合康养旅游和健康服务业的发展，社会提供就业岗位;深度融入产业扶贫与乡村振兴重大部署,辐射带动群众脱贫,形成具有示范作用的产业扶贫效应;通过藏药材资源的保护和科学利用、人工驯养,有效促进生态平衡和保护。</t>
    </r>
  </si>
  <si>
    <t>朱拉乡波村牦牛入户养殖建设项目</t>
  </si>
  <si>
    <t>朱拉乡波村</t>
  </si>
  <si>
    <r>
      <rPr>
        <b/>
        <sz val="22"/>
        <rFont val="仿宋_GB2312"/>
        <charset val="134"/>
      </rPr>
      <t>一、建设规内容：</t>
    </r>
    <r>
      <rPr>
        <sz val="22"/>
        <rFont val="仿宋_GB2312"/>
        <charset val="134"/>
      </rPr>
      <t>通过县级指导，乡级管理，村级实施，农户养殖的方式，政府补贴8000元/头，群众自行采购牦牛(犏牛），实行入户养殖，乡镇结合实际情况制定具体的实施方案，并与村（养殖户）签订养殖协议，保障资金可循环使用，滚动发展，持续带动群众增收，波村项目参与户（意愿户），购买牦牛(犏牛）预计118头。</t>
    </r>
    <r>
      <rPr>
        <b/>
        <sz val="22"/>
        <rFont val="仿宋_GB2312"/>
        <charset val="134"/>
      </rPr>
      <t>具体养殖内容：1.养殖情况：</t>
    </r>
    <r>
      <rPr>
        <sz val="22"/>
        <rFont val="仿宋_GB2312"/>
        <charset val="134"/>
      </rPr>
      <t xml:space="preserve">入户头数原则上为每户1头，若其养殖户养殖条件各项具备也可按照每户最高3头进行入户，（入户牦牛（犏牛）头数及养殖、寄养条件由村审核，保障后期资金回收工作有序开展）；入户牛的保险由各养殖户自行购买。 </t>
    </r>
    <r>
      <rPr>
        <b/>
        <sz val="22"/>
        <rFont val="仿宋_GB2312"/>
        <charset val="134"/>
      </rPr>
      <t>2.引进来源：</t>
    </r>
    <r>
      <rPr>
        <sz val="22"/>
        <rFont val="仿宋_GB2312"/>
        <charset val="134"/>
      </rPr>
      <t>采购范围为本市除本县区以外其他县（区）的牦牛。引进牛只前进行现场考察和第三方评估，确保种源符合项目要求。</t>
    </r>
    <r>
      <rPr>
        <b/>
        <sz val="22"/>
        <rFont val="仿宋_GB2312"/>
        <charset val="134"/>
      </rPr>
      <t>3.技术支撑：</t>
    </r>
    <r>
      <rPr>
        <sz val="22"/>
        <rFont val="仿宋_GB2312"/>
        <charset val="134"/>
      </rPr>
      <t>技术培训与服务。对养殖户进行科学饲养、疫病防治、犊牛培育等技术培训。提供持续兽医服务，建立疫病防控体系，定期开展健康检查和疫苗接种。对种公牛饲养人员进行配种技术培训和管理指导。</t>
    </r>
    <r>
      <rPr>
        <b/>
        <sz val="22"/>
        <rFont val="仿宋_GB2312"/>
        <charset val="134"/>
      </rPr>
      <t>4. 管理与监督。</t>
    </r>
    <r>
      <rPr>
        <sz val="22"/>
        <rFont val="仿宋_GB2312"/>
        <charset val="134"/>
      </rPr>
      <t>建立透明的受益户申请、审核、公示和确认程序。与获得种牛的牧户/单位签订《饲养管理及使用协议》，明确饲养责任、使用要求、最低保有年限（3-5年）、违约责任等。对每头补贴牛只进行唯一标识，建立项目档案，定期跟踪核查。由乡农牧牵头，村委会配合，定期巡查养殖情况，提供技术支持和应急处理，确保牛只健康和生产性能。</t>
    </r>
    <r>
      <rPr>
        <b/>
        <sz val="22"/>
        <rFont val="仿宋_GB2312"/>
        <charset val="134"/>
      </rPr>
      <t>5.出栏率控制：</t>
    </r>
    <r>
      <rPr>
        <sz val="22"/>
        <rFont val="仿宋_GB2312"/>
        <charset val="134"/>
      </rPr>
      <t xml:space="preserve">计划年度出栏率控制在25%左右。具体将通过以下措施实现：一是由乡农牧综合服务中心和村委会根据各户草场面积和承载能力，核定每户最高出栏头数，实行出栏备案制；二是引导牧民优先出栏淘汰牛、羯牛和商品犊牛，保护核心母牛群体；三是通过品种改良和技术培训，未来在种群数量和草场生态改善后，再逐步优化和提升出栏效率。
</t>
    </r>
    <r>
      <rPr>
        <b/>
        <sz val="22"/>
        <rFont val="仿宋_GB2312"/>
        <charset val="134"/>
      </rPr>
      <t>二、必要性：</t>
    </r>
    <r>
      <rPr>
        <sz val="22"/>
        <rFont val="仿宋_GB2312"/>
        <charset val="134"/>
      </rPr>
      <t xml:space="preserve">通过县级指导，乡级管理，村级实施，农户养殖的方式，政府补贴8000元/头，群众自行采购母牦牛(犏牛），实行入户养殖，乡镇结合实际情况制定具体的实施方案，并与村（养殖户）签订养殖协议，保障资金循环使用，滚动发展，持续带动群众增收，金达镇各村庄项目参与户预计购买母牦牛(犏牛）1059头，可以进一步扩大养殖规模，提高牦牛出栏率，促进当地群众就近就便增收，能够提高优质的高原特色产品供给量。形成“乡镇有主导，村村有产业，户户能增收”的发展格局，具有必要性。
</t>
    </r>
    <r>
      <rPr>
        <b/>
        <sz val="22"/>
        <rFont val="仿宋_GB2312"/>
        <charset val="134"/>
      </rPr>
      <t>三、可行性：</t>
    </r>
    <r>
      <rPr>
        <sz val="22"/>
        <rFont val="仿宋_GB2312"/>
        <charset val="134"/>
      </rPr>
      <t xml:space="preserve">该项目的实施不仅能扩大养殖规模，提高牦牛出栏率，促进当地群众就近就便增收，能够提高优质的高原特色产品供给量，项目成熟后，将逐年增加牦牛的出栏头数，按当前市场价估算每年每户出栏1头去除本金，就能每户增收4000元以上。成为主要经济增长点，能实现可持续发展，经济效益十分可观。能够进一步转变传统养殖和惜杀惜售观念，在有效保护生态环境的基础上能够扩大养殖规模，引导牦牛养殖规范化、市场化。该模式的推广能够有效保护生态环境，不仅能扩大本地牦牛产业，而且不需要征占草地林地投资建设大量的养殖基础设施，与传统养殖和补饲相结合能够有效推动草蓄平衡和避免过度放牧现象，而且养殖过程不会产生污水，粪污可以资源化利用，剩余废料可以堆肥发酵可以利用饲草种植及草场施肥，农田肥用等。经营主体：参与到项目内的各村庄（养殖户)。                                                                                                       </t>
    </r>
    <r>
      <rPr>
        <b/>
        <sz val="22"/>
        <rFont val="仿宋_GB2312"/>
        <charset val="134"/>
      </rPr>
      <t>四、运营主体：</t>
    </r>
    <r>
      <rPr>
        <sz val="22"/>
        <rFont val="仿宋_GB2312"/>
        <charset val="134"/>
      </rPr>
      <t>波村村集体及所涉及的养殖户。</t>
    </r>
  </si>
  <si>
    <t>补贴类项目</t>
  </si>
  <si>
    <t>朱拉乡人民政府</t>
  </si>
  <si>
    <r>
      <rPr>
        <b/>
        <sz val="24"/>
        <rFont val="仿宋_GB2312"/>
        <charset val="134"/>
      </rPr>
      <t>利益联结：</t>
    </r>
    <r>
      <rPr>
        <sz val="24"/>
        <rFont val="仿宋_GB2312"/>
        <charset val="134"/>
      </rPr>
      <t xml:space="preserve">以群众自愿为主，采用“村委会申请，镇制定实施方案，县有关单位审批”的方式，由乡镇按照“能管理、善治理、有意愿、有能力”的养殖户申请养殖，参与户按照8000元/头自行从除本县区以外其他县区购买。入户养殖情况具体为：1.入户头数原则上为每户1头，若其养殖户养殖条件各项具备也可按照每户最高3头进行入户，（入户牦牛（犏牛）头数及养殖、寄养条件由村审核，保障后期资金回收工作有序开展）；2.入户牛的保险由各养殖户自行从除本县区以外其他县区） 朱拉乡波村村委会与养殖户按每头牦牛8000元标准签订牦牛入户养殖协议，共计入户牦牛118头（其中：养殖户118户、入户牦牛118头），养殖周期为3年，养殖期期间养殖户每年每户返还2667元，在养殖期满3年时每户返还资金达到8000元。                                                               </t>
    </r>
    <r>
      <rPr>
        <b/>
        <sz val="24"/>
        <rFont val="仿宋_GB2312"/>
        <charset val="134"/>
      </rPr>
      <t>运营能力情况：</t>
    </r>
    <r>
      <rPr>
        <sz val="24"/>
        <rFont val="仿宋_GB2312"/>
        <charset val="134"/>
      </rPr>
      <t>该项目建成后交由波村村集体及所涉及的养殖户进行运营、育肥。并对波村村集体运营能力情况进行了全面的调查，符合相关运营能力，也已形成运营能力情况报告。</t>
    </r>
  </si>
  <si>
    <r>
      <rPr>
        <b/>
        <sz val="24"/>
        <rFont val="仿宋_GB2312"/>
        <charset val="134"/>
      </rPr>
      <t>经济效益：</t>
    </r>
    <r>
      <rPr>
        <sz val="24"/>
        <rFont val="仿宋_GB2312"/>
        <charset val="134"/>
      </rPr>
      <t xml:space="preserve">1、按照群众自己意愿申报养殖数量，由村两委结合每个参与户的家庭实际情况进行审核，并决定发放头数，参与户按照牦牛(犏牛）入户头数，每年按照2667元的返还标准，三年内向村集体返还8000元项目本金，所有收回资金用于今后的村集体产业发展。在养殖期满3年时每户每头牦牛(犏牛）上交资金达到8000元（其中：资金本金8000元/头）。2、该项目的实施能够提高优质的高原特色产品供给量，包括优质的牦牛肉和奶制品。3、项目成熟后，每年将逐年增加牦牛的出栏头数，按当前市场价估算每年每户出栏1头去除本金，就能每户增收4000元以上。定可成为该村的主要经济增长点，能实现可持续发展，收回资金用于村庄产业发展资金，经济效益十分可观。                                             </t>
    </r>
    <r>
      <rPr>
        <b/>
        <sz val="24"/>
        <rFont val="仿宋_GB2312"/>
        <charset val="134"/>
      </rPr>
      <t>社会效益：</t>
    </r>
    <r>
      <rPr>
        <sz val="24"/>
        <rFont val="仿宋_GB2312"/>
        <charset val="134"/>
      </rPr>
      <t>通过入户牦牛增加全乡养殖热情，带动更多村落实施此项目增加全乡牦牛储备，回笼资金用于村集体经济发展，壮大经济体量，持续带动农牧民群众增收。</t>
    </r>
  </si>
  <si>
    <r>
      <rPr>
        <sz val="24"/>
        <rFont val="仿宋_GB2312"/>
        <charset val="134"/>
      </rPr>
      <t>错高乡错久村农旅融合产业发展建设项目</t>
    </r>
    <r>
      <rPr>
        <b/>
        <sz val="24"/>
        <rFont val="仿宋_GB2312"/>
        <charset val="134"/>
      </rPr>
      <t>（建议改成 错高乡错久村休闲农业建设项目）</t>
    </r>
  </si>
  <si>
    <t>错高乡错久村</t>
  </si>
  <si>
    <r>
      <rPr>
        <b/>
        <sz val="22"/>
        <rFont val="仿宋_GB2312"/>
        <charset val="134"/>
      </rPr>
      <t>一、建设内容：</t>
    </r>
    <r>
      <rPr>
        <sz val="22"/>
        <rFont val="仿宋_GB2312"/>
        <charset val="134"/>
      </rPr>
      <t>错久村20栋温室大棚进行更换钢架、薄膜、覆土、墙体加固等，以及对旁边现有房屋通过改造响箭场、餐饮区、</t>
    </r>
    <r>
      <rPr>
        <b/>
        <sz val="22"/>
        <rFont val="仿宋_GB2312"/>
        <charset val="134"/>
      </rPr>
      <t>员工宿舍（不能建 删）</t>
    </r>
    <r>
      <rPr>
        <sz val="22"/>
        <rFont val="仿宋_GB2312"/>
        <charset val="134"/>
      </rPr>
      <t>等装修及购置相关</t>
    </r>
    <r>
      <rPr>
        <b/>
        <sz val="22"/>
        <rFont val="仿宋_GB2312"/>
        <charset val="134"/>
      </rPr>
      <t>家具、厨具、户外休闲（建议不要体现）</t>
    </r>
    <r>
      <rPr>
        <sz val="22"/>
        <rFont val="仿宋_GB2312"/>
        <charset val="134"/>
      </rPr>
      <t>设施设备，以及水、电、污等附属设施工程。</t>
    </r>
    <r>
      <rPr>
        <b/>
        <sz val="22"/>
        <rFont val="仿宋_GB2312"/>
        <charset val="134"/>
      </rPr>
      <t>（文旅部门出具意见、核实是否涉及文旅景区改革）</t>
    </r>
    <r>
      <rPr>
        <sz val="22"/>
        <rFont val="仿宋_GB2312"/>
        <charset val="134"/>
      </rPr>
      <t xml:space="preserve">
</t>
    </r>
    <r>
      <rPr>
        <b/>
        <sz val="22"/>
        <rFont val="仿宋_GB2312"/>
        <charset val="134"/>
      </rPr>
      <t>二、可行性：</t>
    </r>
    <r>
      <rPr>
        <sz val="22"/>
        <rFont val="仿宋_GB2312"/>
        <charset val="134"/>
      </rPr>
      <t xml:space="preserve">项目依托现有20座温室大棚及房屋基础，通过设施更新（钢架、薄膜、覆土加固）和功能改造（餐饮区、响箭场等），技术成熟、操作性强。村股份经济合作社作为运营主体，具备管理能力；200万元投资聚焦硬件升级，预算合理；20万元劳务报酬可带动本地就业，15万元/年预估收益匹配投入规模，分红机制保障可持续性，符合政策支持方向。
</t>
    </r>
    <r>
      <rPr>
        <b/>
        <sz val="22"/>
        <rFont val="仿宋_GB2312"/>
        <charset val="134"/>
      </rPr>
      <t>三、必要性：</t>
    </r>
    <r>
      <rPr>
        <sz val="22"/>
        <rFont val="仿宋_GB2312"/>
        <charset val="134"/>
      </rPr>
      <t xml:space="preserve">现有农业设施因年久失修已无法正常运行，制约产业效益。改造是盘活闲置资产、（如涉及四个一批要在备注里进行备注，如不是必要性内容表述建议再斟酌）适应高标准农业市场的迫切需求，符合《西藏自治区财政衔接推进乡村振兴补助资金管理办法》第一条第二项"支持发展壮大村级集体经济"要求。通过提升观光园功能，可激活乡村旅游、促进三产融合，为村集体创造稳定收入来源。
</t>
    </r>
    <r>
      <rPr>
        <b/>
        <sz val="22"/>
        <rFont val="仿宋_GB2312"/>
        <charset val="134"/>
      </rPr>
      <t>四、运营主体：</t>
    </r>
    <r>
      <rPr>
        <sz val="22"/>
        <rFont val="仿宋_GB2312"/>
        <charset val="134"/>
      </rPr>
      <t xml:space="preserve">错高乡错久村股份经济合作社统一运营。                                                                    </t>
    </r>
  </si>
  <si>
    <r>
      <rPr>
        <b/>
        <sz val="24"/>
        <rFont val="仿宋_GB2312"/>
        <charset val="134"/>
      </rPr>
      <t>利益联结：</t>
    </r>
    <r>
      <rPr>
        <sz val="24"/>
        <rFont val="仿宋_GB2312"/>
        <charset val="134"/>
      </rPr>
      <t xml:space="preserve">以村股份经济合作社为纽带，构建"共建共享共治"闭环体系。村民通过参与项目建设实现劳务增收，项目收益70%直接分配到户，形成普惠性分配机制；30%留存集体，由合作社统筹用于发展再投资与公共服务，强化村民与集体经济利益共同体关系。                                                          </t>
    </r>
    <r>
      <rPr>
        <b/>
        <sz val="24"/>
        <rFont val="仿宋_GB2312"/>
        <charset val="134"/>
      </rPr>
      <t>运营能力情况：</t>
    </r>
    <r>
      <rPr>
        <sz val="24"/>
        <rFont val="仿宋_GB2312"/>
        <charset val="134"/>
      </rPr>
      <t>该项目建成后交由错高乡错久村股份经济合作社进行运营。并对错高乡错久村股份经济合作社运营能力情况进行了全面的调查，符合相关运营能力，也已形成运营能力情况报告。</t>
    </r>
  </si>
  <si>
    <r>
      <rPr>
        <b/>
        <sz val="24"/>
        <rFont val="仿宋_GB2312"/>
        <charset val="134"/>
      </rPr>
      <t>社会效益：</t>
    </r>
    <r>
      <rPr>
        <sz val="24"/>
        <rFont val="仿宋_GB2312"/>
        <charset val="134"/>
      </rPr>
      <t xml:space="preserve">1.带动就业增收：项目实施期间发放50万元劳务报酬，直接增加村民短期收入。2.共享发展成果：70%收益用于村民分红，增强群众获得感。3.完善乡村功能：改造餐饮、响箭场等设施，丰富乡村文旅服务能力，改善人居环境（水电污设施升级）。4.强化基层组织：合作社主导运营，提升集体经济组织凝聚力。
</t>
    </r>
    <r>
      <rPr>
        <b/>
        <sz val="24"/>
        <rFont val="仿宋_GB2312"/>
        <charset val="134"/>
      </rPr>
      <t>经济效益：</t>
    </r>
    <r>
      <rPr>
        <sz val="24"/>
        <rFont val="仿宋_GB2312"/>
        <charset val="134"/>
      </rPr>
      <t>1.直接收益：年预估增收20万元，提供稳定现金流。2.资产增值：老旧设施升级为现代化农业观光园，大幅提升资产价值。3.持续发展：30%收益留存集体，保障后续运维与再投资能力。
4.产业拉动：观光园带动农产品销售、乡村旅游消费，形成综合收益链。</t>
    </r>
  </si>
  <si>
    <r>
      <rPr>
        <sz val="24"/>
        <rFont val="仿宋_GB2312"/>
        <charset val="134"/>
      </rPr>
      <t>巴河镇连巴村鸽子养殖建设项目</t>
    </r>
    <r>
      <rPr>
        <b/>
        <sz val="24"/>
        <rFont val="仿宋_GB2312"/>
        <charset val="134"/>
      </rPr>
      <t>（根据村申请乡审核县审定规定，不建议上）</t>
    </r>
  </si>
  <si>
    <t>巴河镇连巴村</t>
  </si>
  <si>
    <r>
      <rPr>
        <b/>
        <sz val="22"/>
        <rFont val="仿宋_GB2312"/>
        <charset val="134"/>
      </rPr>
      <t>一、建设内容</t>
    </r>
    <r>
      <rPr>
        <sz val="22"/>
        <rFont val="仿宋_GB2312"/>
        <charset val="134"/>
      </rPr>
      <t xml:space="preserve">：新建养鸽房180平方米，场地平整1项，给排水工程1项，新建宰杀间20平方米。                                                              </t>
    </r>
    <r>
      <rPr>
        <b/>
        <sz val="22"/>
        <rFont val="仿宋_GB2312"/>
        <charset val="134"/>
      </rPr>
      <t>二、必要性：</t>
    </r>
    <r>
      <rPr>
        <sz val="22"/>
        <rFont val="仿宋_GB2312"/>
        <charset val="134"/>
      </rPr>
      <t xml:space="preserve">预计圈养80只鸽子，针对游客的餐饮习惯，提供特色餐食，促进民宿转型升级，去单调化运营，从而达到企业增收，群众分红持续增长。                                                                                                        </t>
    </r>
    <r>
      <rPr>
        <b/>
        <sz val="22"/>
        <rFont val="仿宋_GB2312"/>
        <charset val="134"/>
      </rPr>
      <t>三、可行性：</t>
    </r>
    <r>
      <rPr>
        <sz val="22"/>
        <rFont val="仿宋_GB2312"/>
        <charset val="134"/>
      </rPr>
      <t xml:space="preserve">项目地交通便利，市政配套、气象条件、卫生条件满足项目建设， 项目的实施。                                         </t>
    </r>
    <r>
      <rPr>
        <b/>
        <sz val="22"/>
        <rFont val="仿宋_GB2312"/>
        <charset val="134"/>
      </rPr>
      <t>四、运营主体：</t>
    </r>
    <r>
      <rPr>
        <sz val="22"/>
        <rFont val="仿宋_GB2312"/>
        <charset val="134"/>
      </rPr>
      <t>企业+村合作社的模式进行运营。项目目建成后由现有企业运营管理，运营利润由企业与连巴村村民按约定分红。</t>
    </r>
  </si>
  <si>
    <t>巴河镇人民政府</t>
  </si>
  <si>
    <r>
      <rPr>
        <b/>
        <sz val="24"/>
        <rFont val="仿宋_GB2312"/>
        <charset val="134"/>
      </rPr>
      <t>利益联结</t>
    </r>
    <r>
      <rPr>
        <sz val="24"/>
        <rFont val="仿宋_GB2312"/>
        <charset val="134"/>
      </rPr>
      <t xml:space="preserve">：本项目通过良种引进、补贴发放和技术服务，构建了“政府+村集体+养殖企业”的多方利益联结体系，形成风险共担、利益共享的可持续发展机制。                             </t>
    </r>
    <r>
      <rPr>
        <b/>
        <sz val="24"/>
        <rFont val="仿宋_GB2312"/>
        <charset val="134"/>
      </rPr>
      <t>运营能力、尽职调查：</t>
    </r>
    <r>
      <rPr>
        <sz val="24"/>
        <rFont val="仿宋_GB2312"/>
        <charset val="134"/>
      </rPr>
      <t>该项目建成后由巴河镇镇连巴村合作社及林芝广飞农旅发展有限公司共同运营，产权归由巴河镇镇连巴村合作社；也已对巴河镇连巴村合作社的相关运营能力进行了分析，并形成运营能力情况报告；目前正在对林芝广飞农旅发展有限公司的尽职情况进行调查，拟符合相关运营能力，尽职调查情况报告正在办理中。</t>
    </r>
  </si>
  <si>
    <r>
      <rPr>
        <b/>
        <sz val="24"/>
        <rFont val="仿宋_GB2312"/>
        <charset val="134"/>
      </rPr>
      <t>社会、经济效益：</t>
    </r>
    <r>
      <rPr>
        <sz val="24"/>
        <rFont val="仿宋_GB2312"/>
        <charset val="134"/>
      </rPr>
      <t>针对游客的餐饮习惯，提供特色餐食，促进民宿转型升级，去单调化运营，从而达到企业增收，群众分红持续增长，且预计增加3个就业岗位。经济效益：促进增集体增收，预计村集体分红年均增收3万元，为该村的主要经济增长点，能实现可持续发展。预计企业年均增收15万元，带来的经济效益十分可观。</t>
    </r>
  </si>
  <si>
    <t>低收入村项目</t>
  </si>
  <si>
    <t>工布江达县冷链仓储物流建设项目</t>
  </si>
  <si>
    <t>林芝市工布江达县巴河镇</t>
  </si>
  <si>
    <r>
      <rPr>
        <b/>
        <sz val="22"/>
        <rFont val="仿宋_GB2312"/>
        <charset val="134"/>
      </rPr>
      <t>一、建设内容：</t>
    </r>
    <r>
      <rPr>
        <sz val="22"/>
        <rFont val="仿宋_GB2312"/>
        <charset val="134"/>
      </rPr>
      <t>项目占地10亩，新建6660</t>
    </r>
    <r>
      <rPr>
        <sz val="22"/>
        <rFont val="宋体"/>
        <charset val="134"/>
      </rPr>
      <t>㎡</t>
    </r>
    <r>
      <rPr>
        <sz val="22"/>
        <rFont val="仿宋_GB2312"/>
        <charset val="134"/>
      </rPr>
      <t>的冷链储备中心并配套冷鲜、冷冻设备及相关附属工程。</t>
    </r>
    <r>
      <rPr>
        <b/>
        <sz val="22"/>
        <rFont val="仿宋_GB2312"/>
        <charset val="134"/>
      </rPr>
      <t>（现有冷链设备是否有闲置，对现有状态进行分析，是否有必要上吗，存在闲置的风险，建议行业部门自行解决）</t>
    </r>
    <r>
      <rPr>
        <sz val="22"/>
        <rFont val="仿宋_GB2312"/>
        <charset val="134"/>
      </rPr>
      <t xml:space="preserve">
</t>
    </r>
    <r>
      <rPr>
        <b/>
        <sz val="22"/>
        <rFont val="仿宋_GB2312"/>
        <charset val="134"/>
      </rPr>
      <t>二、可行性：</t>
    </r>
    <r>
      <rPr>
        <sz val="22"/>
        <rFont val="仿宋_GB2312"/>
        <charset val="134"/>
      </rPr>
      <t xml:space="preserve">政策支撑，《“十四五”冷链物流发展规划》中指出“到2025年，初步形成衔接产地销地、覆盖城市乡村、联通国内郭姐的冷链物流网络”；《关于全面推进乡村振兴加快农村现代化的意见》中指出“加快实施农产品仓储保鲜冷链物流设施建设工程，推进田头小型仓储保鲜冷链设施、产地低温直销配送中心，国家骨干冷链物流基地建设”《关于进一步加强农产品仓储保鲜冷链设施建设工作的通知》要求进一步推进农产品仓储保鲜冷链设施建设工作，规范过程管理，加大政策支持，注重监管管理，优化指导服务，最大限度发挥政策效益
</t>
    </r>
    <r>
      <rPr>
        <b/>
        <sz val="22"/>
        <rFont val="仿宋_GB2312"/>
        <charset val="134"/>
      </rPr>
      <t>三、必要性：</t>
    </r>
    <r>
      <rPr>
        <sz val="22"/>
        <rFont val="仿宋_GB2312"/>
        <charset val="134"/>
      </rPr>
      <t xml:space="preserve">随着国家重大项目在林芝落地实施，工布江达县农副产品将迎来历史性的发展机遇，充分把握重大工程建设契机，加快发展县域冷链仓储物流产业，是服务保障重大工程的具体体现；
</t>
    </r>
    <r>
      <rPr>
        <b/>
        <sz val="22"/>
        <rFont val="仿宋_GB2312"/>
        <charset val="134"/>
      </rPr>
      <t>四、运营主体：</t>
    </r>
    <r>
      <rPr>
        <sz val="22"/>
        <rFont val="仿宋_GB2312"/>
        <charset val="134"/>
      </rPr>
      <t>该项目涉及的建设内容验收合格后均由工布江达县乡村兴农发展有限责任公司管理，运维和设备管理费用通过租金所得解决。</t>
    </r>
  </si>
  <si>
    <t>工布江达县发展改革和经信商务局</t>
  </si>
  <si>
    <t>200</t>
  </si>
  <si>
    <r>
      <rPr>
        <b/>
        <sz val="24"/>
        <rFont val="仿宋_GB2312"/>
        <charset val="134"/>
      </rPr>
      <t>利益联结：</t>
    </r>
    <r>
      <rPr>
        <sz val="24"/>
        <rFont val="仿宋_GB2312"/>
        <charset val="134"/>
      </rPr>
      <t>随着国家重大项目落地实施，冷链仓储物流产业市场具有可观的前景。项目建成后将面向社会进行租赁，以每月20元/</t>
    </r>
    <r>
      <rPr>
        <sz val="24"/>
        <rFont val="宋体"/>
        <charset val="134"/>
      </rPr>
      <t>㎡</t>
    </r>
    <r>
      <rPr>
        <sz val="24"/>
        <rFont val="仿宋_GB2312"/>
        <charset val="134"/>
      </rPr>
      <t xml:space="preserve">进行测算，预计每年将产生13.3万的租金收入，同时通过招商引资，吸引部分农副产品公司落户工布江达县，这将在一定程度上壮大县域产业发展，增加县财政税收，并提供一定的就业岗位。                                                                                            </t>
    </r>
    <r>
      <rPr>
        <b/>
        <sz val="24"/>
        <rFont val="仿宋_GB2312"/>
        <charset val="134"/>
      </rPr>
      <t>职调查情况：</t>
    </r>
    <r>
      <rPr>
        <sz val="24"/>
        <rFont val="仿宋_GB2312"/>
        <charset val="134"/>
      </rPr>
      <t>该项目涉及的建设内容验收合格后均由工布江达县乡村兴农发展有限责任公司管理，已对该公司尽职情况进行了全面的调查，符合相关运营能力，也已形成尽职调查情况报告。</t>
    </r>
  </si>
  <si>
    <r>
      <rPr>
        <b/>
        <sz val="24"/>
        <rFont val="仿宋_GB2312"/>
        <charset val="134"/>
      </rPr>
      <t>经济效益：</t>
    </r>
    <r>
      <rPr>
        <sz val="24"/>
        <rFont val="仿宋_GB2312"/>
        <charset val="134"/>
      </rPr>
      <t>项目建成后将面向社会进行租赁，以每月20元/</t>
    </r>
    <r>
      <rPr>
        <sz val="24"/>
        <rFont val="方正书宋_GBK"/>
        <charset val="134"/>
      </rPr>
      <t>㎡</t>
    </r>
    <r>
      <rPr>
        <sz val="24"/>
        <rFont val="仿宋_GB2312"/>
        <charset val="134"/>
      </rPr>
      <t xml:space="preserve">进行测算，预计每年将产生13.3万的租金收入，同时通过招商引资，吸引部分农副产品公司落户工布江达县，这将在一定程度上增加县财政税收，并提供一定的就业岗位。                                          </t>
    </r>
    <r>
      <rPr>
        <b/>
        <sz val="24"/>
        <rFont val="仿宋_GB2312"/>
        <charset val="134"/>
      </rPr>
      <t>社会效益：</t>
    </r>
    <r>
      <rPr>
        <sz val="24"/>
        <rFont val="仿宋_GB2312"/>
        <charset val="134"/>
      </rPr>
      <t>一是这将直接把藏猪的“产品损耗率”降至最低，同等数量的出栏藏猪，能变成更多的有效商品，直接转化为农牧民和合作社的实实在在的收入，巩固脱贫攻坚成果，助力共同富裕。二是极大地拓展了藏猪产品的市场边界，为“工布藏猪”地域公用品牌的建设提供了坚实的硬件支撑。品牌打响后，不仅能提升产品单价，更能增强整个工布江达县农业产业的知名度和竞争力。三是有效优化了当地的营商环境，为藏猪产业园招引下游高附加值产业项目提供了至关重要的筹码。这将带动全县工业发展，创造更多第二、三产业的就业岗位，形成“养殖-屠宰-冷链-加工-销售”的全产业链集群。</t>
    </r>
  </si>
  <si>
    <t>工布江达县巴松措景区仲措沟世界级保育型自助旅行区打造建设项目</t>
  </si>
  <si>
    <t>巴松措景区错高村仲措沟</t>
  </si>
  <si>
    <r>
      <rPr>
        <b/>
        <sz val="22"/>
        <rFont val="仿宋_GB2312"/>
        <charset val="134"/>
      </rPr>
      <t>一、建设内容：</t>
    </r>
    <r>
      <rPr>
        <sz val="22"/>
        <rFont val="仿宋_GB2312"/>
        <charset val="134"/>
      </rPr>
      <t xml:space="preserve">本项目依托仲措沟内雪山、激流、原始森林等顶级自然资源，秉持“观光为保育输血，保育即观光创意”的核心理念，通过“无侵犯设计”和“轻度开发”模式，打造一个集ATV/UTV越野、徒步探险、皮划艇、野奢木屋体验于一体的世界级生态旅游目的地。项目严格限制每日游客数量（100人），确保高端、私密、负责任的旅行体验。 </t>
    </r>
    <r>
      <rPr>
        <b/>
        <sz val="22"/>
        <rFont val="仿宋_GB2312"/>
        <charset val="134"/>
      </rPr>
      <t xml:space="preserve">（存在较大风险，不建议通过财政衔接补助资金解决） </t>
    </r>
    <r>
      <rPr>
        <sz val="22"/>
        <rFont val="仿宋_GB2312"/>
        <charset val="134"/>
      </rPr>
      <t xml:space="preserve">                                                                                            </t>
    </r>
    <r>
      <rPr>
        <b/>
        <sz val="22"/>
        <rFont val="仿宋_GB2312"/>
        <charset val="134"/>
      </rPr>
      <t>二、可行性及必要性：</t>
    </r>
    <r>
      <rPr>
        <sz val="22"/>
        <rFont val="仿宋_GB2312"/>
        <charset val="134"/>
      </rPr>
      <t xml:space="preserve">1.模式创新： 开创“保育型自助旅行”新模式，将生态保护与旅游体验深度融合，为西藏乃至全国树立生态旅游新标杆。2.产品高端： 精准定位高端细分市场，满足游客对深度、私密、个性化旅行的需求，提升景区整体品牌价值。3.社区共赢： 采用与村集体深度绑定的“承包经营”模式，构建了长期、稳定、共赢的企村合作典范。                                                                               </t>
    </r>
    <r>
      <rPr>
        <b/>
        <sz val="22"/>
        <rFont val="仿宋_GB2312"/>
        <charset val="134"/>
      </rPr>
      <t>三、运营主体：</t>
    </r>
    <r>
      <rPr>
        <sz val="22"/>
        <rFont val="仿宋_GB2312"/>
        <charset val="134"/>
      </rPr>
      <t>工布旅游发展有限公司。相关附属设备管理方面交由工布旅游发展有限公司进行管理，产生的维护费用由工布旅游发展有限公司解决。</t>
    </r>
  </si>
  <si>
    <t>工布江达县国资委</t>
  </si>
  <si>
    <t>150</t>
  </si>
  <si>
    <r>
      <rPr>
        <b/>
        <sz val="24"/>
        <rFont val="仿宋_GB2312"/>
        <charset val="134"/>
      </rPr>
      <t>利益联结：</t>
    </r>
    <r>
      <rPr>
        <sz val="24"/>
        <rFont val="仿宋_GB2312"/>
        <charset val="134"/>
      </rPr>
      <t xml:space="preserve">与错高村签订长期承包经营协议，为村集体带来持续稳定的租金收入，预计10年合计约1385.9万元。这笔收入直接惠及全村村民，成为村民的“保底”福利。                                                             </t>
    </r>
    <r>
      <rPr>
        <b/>
        <sz val="24"/>
        <rFont val="仿宋_GB2312"/>
        <charset val="134"/>
      </rPr>
      <t>尽职调查情况：</t>
    </r>
    <r>
      <rPr>
        <sz val="24"/>
        <rFont val="仿宋_GB2312"/>
        <charset val="134"/>
      </rPr>
      <t>该项目涉及的建设内容验收合格后均由工布旅游发展有限公司进行管理，已对该公司尽职情况进行了初步的调查，拟符合相关运营能力，尽职调查情况报告正在办理。</t>
    </r>
  </si>
  <si>
    <r>
      <rPr>
        <b/>
        <sz val="24"/>
        <rFont val="仿宋_GB2312"/>
        <charset val="134"/>
      </rPr>
      <t>经济效益：</t>
    </r>
    <r>
      <rPr>
        <sz val="24"/>
        <rFont val="仿宋_GB2312"/>
        <charset val="134"/>
      </rPr>
      <t xml:space="preserve">稳定租金收入，与错高村签订长期承包经营协议，为村集体带来持续稳定的租金收入，预计10年合计约1385.9万元。这笔收入直接惠及全村村民，成为村民的“保底”福利。                                               </t>
    </r>
    <r>
      <rPr>
        <b/>
        <sz val="24"/>
        <rFont val="仿宋_GB2312"/>
        <charset val="134"/>
      </rPr>
      <t>社会效益：</t>
    </r>
    <r>
      <rPr>
        <sz val="24"/>
        <rFont val="仿宋_GB2312"/>
        <charset val="134"/>
      </rPr>
      <t>1.创造大量就业岗位， 项目运营将直接为本地村民提供向导、驾驶教练、营地服务、马夫、安保等数十个就业岗位，村民可在家门口实现就业，预计将极大提升村民的工资性收入。2.产业链延伸，带动当地餐饮、住宿、特色农产品销售、手工艺品制作等相关产业发展，村民可通过提供配套服务获得经营性收入，实现旅游富民。</t>
    </r>
  </si>
  <si>
    <t>工布江达县工亚牦牛养殖育肥建设项目</t>
  </si>
  <si>
    <t>工布江达县产业园</t>
  </si>
  <si>
    <r>
      <rPr>
        <b/>
        <sz val="22"/>
        <rFont val="仿宋_GB2312"/>
        <charset val="134"/>
      </rPr>
      <t>一、建设内容：</t>
    </r>
    <r>
      <rPr>
        <sz val="22"/>
        <rFont val="仿宋_GB2312"/>
        <charset val="134"/>
      </rPr>
      <t>本项目核心为“采购+育肥”，无新建工程，建设内容聚焦种苗、物资采购及厂房适配调整，均围绕工布江达县产业园现有条件展开： 1.</t>
    </r>
    <r>
      <rPr>
        <sz val="22"/>
        <rFont val="Arial"/>
        <charset val="134"/>
      </rPr>
      <t> </t>
    </r>
    <r>
      <rPr>
        <sz val="22"/>
        <rFont val="仿宋_GB2312"/>
        <charset val="134"/>
      </rPr>
      <t>种苗采购（分两类执行）：采购本地牦牛200-300头和外地畜种800-700头。   2.</t>
    </r>
    <r>
      <rPr>
        <sz val="22"/>
        <rFont val="Arial"/>
        <charset val="134"/>
      </rPr>
      <t> </t>
    </r>
    <r>
      <rPr>
        <sz val="22"/>
        <rFont val="仿宋_GB2312"/>
        <charset val="134"/>
      </rPr>
      <t>饲料及配套物资采购（按1年育肥周期测算）：采购青贮饲料（如青稞秸秆、苜蓿）、高原适配精饲料（玉米、豆粕混合配方）、牧草等，总用量按1头牦牛1年消耗1500kg饲料测算；采购养殖设备、防疫物资、周转工具。   3.</t>
    </r>
    <r>
      <rPr>
        <sz val="22"/>
        <rFont val="Arial"/>
        <charset val="134"/>
      </rPr>
      <t> </t>
    </r>
    <r>
      <rPr>
        <sz val="22"/>
        <rFont val="仿宋_GB2312"/>
        <charset val="134"/>
      </rPr>
      <t>现有厂房适配调整：在现有厂房内划分“种苗隔离观察区”、“育肥区”、“饲料储存区”以及检修厂房通风系统、排污管道、保温设施。</t>
    </r>
    <r>
      <rPr>
        <b/>
        <sz val="22"/>
        <rFont val="仿宋_GB2312"/>
        <charset val="134"/>
      </rPr>
      <t>饲料采购内容不能安排，明确企业投资情况。</t>
    </r>
    <r>
      <rPr>
        <sz val="22"/>
        <rFont val="仿宋_GB2312"/>
        <charset val="134"/>
      </rPr>
      <t xml:space="preserve">
</t>
    </r>
    <r>
      <rPr>
        <b/>
        <sz val="22"/>
        <rFont val="仿宋_GB2312"/>
        <charset val="134"/>
      </rPr>
      <t>二、必要性：</t>
    </r>
    <r>
      <rPr>
        <sz val="22"/>
        <rFont val="仿宋_GB2312"/>
        <charset val="134"/>
      </rPr>
      <t>1.</t>
    </r>
    <r>
      <rPr>
        <sz val="22"/>
        <rFont val="Arial"/>
        <charset val="134"/>
      </rPr>
      <t> </t>
    </r>
    <r>
      <rPr>
        <sz val="22"/>
        <rFont val="仿宋_GB2312"/>
        <charset val="134"/>
      </rPr>
      <t>激活本地畜牧产业潜力：工布江达县地处西藏，具备牦牛养殖天然基础，但多为零散养殖模式。本项目落地产业园，可整合县域内牦牛养殖资源，将“散户养殖”升级为“集中育肥+统一回收”的标准化模式，填补本地规模化畜牧产业空白，推动畜牧产业向集约化发展。   2.</t>
    </r>
    <r>
      <rPr>
        <sz val="22"/>
        <rFont val="Arial"/>
        <charset val="134"/>
      </rPr>
      <t> </t>
    </r>
    <r>
      <rPr>
        <sz val="22"/>
        <rFont val="仿宋_GB2312"/>
        <charset val="134"/>
      </rPr>
      <t>稳定农户增收渠道：项目明确采购本地牦牛20%-30%（200-300头），直接对接县域内养殖户，且回收价明确按照保险赔付金额4000元/头的基础上增加800元进行回购，避免市场价格波动对农户收益的影响；同时，外地畜种采购（800-700头，含黄牛等）可带动本地饲料运输、养殖协助等临时岗位，进一步拓宽农户增收路径。   3.</t>
    </r>
    <r>
      <rPr>
        <sz val="22"/>
        <rFont val="Arial"/>
        <charset val="134"/>
      </rPr>
      <t> </t>
    </r>
    <r>
      <rPr>
        <sz val="22"/>
        <rFont val="仿宋_GB2312"/>
        <charset val="134"/>
      </rPr>
      <t>填补区域畜产品供给缺口：西藏及周边地区对牦牛、黄牛等优质畜产品（肉、奶加工原料等）需求旺盛，项目1年育肥周期可快速产出成品畜，既能满足本地及周边市场的新鲜供给，也能为后续畜产品深加工产业提供稳定原料，提升区域畜产品自给率。   4.</t>
    </r>
    <r>
      <rPr>
        <sz val="22"/>
        <rFont val="Arial"/>
        <charset val="134"/>
      </rPr>
      <t> </t>
    </r>
    <r>
      <rPr>
        <sz val="22"/>
        <rFont val="仿宋_GB2312"/>
        <charset val="134"/>
      </rPr>
      <t xml:space="preserve">契合乡村振兴政策导向：项目属于高原特色畜牧产业，符合西藏“发展特色农牧业”的乡村振兴重点方向，易获得地方政策支持（如高原养殖补贴、防疫专项扶持），同时依托产业园集聚优势，可形成示范效应，带动更多农户参与规模化养殖。
</t>
    </r>
    <r>
      <rPr>
        <b/>
        <sz val="22"/>
        <rFont val="仿宋_GB2312"/>
        <charset val="134"/>
      </rPr>
      <t>三、可行性：</t>
    </r>
    <r>
      <rPr>
        <sz val="22"/>
        <rFont val="仿宋_GB2312"/>
        <charset val="134"/>
      </rPr>
      <t>1.</t>
    </r>
    <r>
      <rPr>
        <sz val="22"/>
        <rFont val="Arial"/>
        <charset val="134"/>
      </rPr>
      <t> </t>
    </r>
    <r>
      <rPr>
        <sz val="22"/>
        <rFont val="仿宋_GB2312"/>
        <charset val="134"/>
      </rPr>
      <t>硬件与区位优势显著：项目选址工布江达县产业园，现有厂房直接投入使用，无需新建；产业园配套水电、排污、防疫设施完善，可满足1000头牦牛育肥的基础需求，同时降低场地改造成本，缩短项目筹备周期。   2.</t>
    </r>
    <r>
      <rPr>
        <sz val="22"/>
        <rFont val="Arial"/>
        <charset val="134"/>
      </rPr>
      <t> </t>
    </r>
    <r>
      <rPr>
        <sz val="22"/>
        <rFont val="仿宋_GB2312"/>
        <charset val="134"/>
      </rPr>
      <t>种苗采购渠道稳定：本地牦牛采购可依托县域内成熟的养殖散户网络，通过签订合作协议确保300-400头种苗供应，且本地牦牛适应高原气候，存活率高；外地畜种（牦牛、黄牛）可从西藏周边畜牧产区（如那曲、日喀则）或四川甘孜等适配高原环境的产区采购，供应链成熟，能保障60%-70%的采购量，且运输距离适中，降低种苗应激风险。   3.</t>
    </r>
    <r>
      <rPr>
        <sz val="22"/>
        <rFont val="Arial"/>
        <charset val="134"/>
      </rPr>
      <t> </t>
    </r>
    <r>
      <rPr>
        <sz val="22"/>
        <rFont val="仿宋_GB2312"/>
        <charset val="134"/>
      </rPr>
      <t>周期与收益风险可控：项目周期仅1年，育肥周期短、见效快，符合高原畜牧短期周转需求；结合现有厂房精简人工成本、产业园配套降低杂费的特点，可清晰测算成本与收益，避免长期项目的市场波动风险。   4.</t>
    </r>
    <r>
      <rPr>
        <sz val="22"/>
        <rFont val="Arial"/>
        <charset val="134"/>
      </rPr>
      <t> </t>
    </r>
    <r>
      <rPr>
        <sz val="22"/>
        <rFont val="仿宋_GB2312"/>
        <charset val="134"/>
      </rPr>
      <t xml:space="preserve">气候与养殖适配性强：工布江达县属高原温带半干旱气候，适宜牦牛生长；本地牦牛已适应气候，外地采购的牦牛、黄牛也选择适配高原环境的品种，可减少因气候不适导致的养殖损失，保障项目成功率。
</t>
    </r>
    <r>
      <rPr>
        <b/>
        <sz val="22"/>
        <rFont val="仿宋_GB2312"/>
        <charset val="134"/>
      </rPr>
      <t>四、运营主体：</t>
    </r>
    <r>
      <rPr>
        <sz val="22"/>
        <rFont val="仿宋_GB2312"/>
        <charset val="134"/>
      </rPr>
      <t xml:space="preserve">工布江达县乡村兴农发展有限责任公司。相关附属设备管理方面交由工布江达县产业园管理，产生的维护费用由工布江达县产业园协调经费解决。
</t>
    </r>
  </si>
  <si>
    <r>
      <rPr>
        <b/>
        <sz val="24"/>
        <rFont val="仿宋_GB2312"/>
        <charset val="134"/>
      </rPr>
      <t>利益联结：</t>
    </r>
    <r>
      <rPr>
        <sz val="24"/>
        <rFont val="仿宋_GB2312"/>
        <charset val="134"/>
      </rPr>
      <t xml:space="preserve">明确按照保险赔付金额4000元/头的基础上增加800元采购本地村民养殖过程中发现的发育缓慢或养殖时间过长的老弱牦牛。这笔收入直接惠及全村村民，成为村民的“保底”福利。                                                </t>
    </r>
    <r>
      <rPr>
        <b/>
        <sz val="24"/>
        <rFont val="仿宋_GB2312"/>
        <charset val="134"/>
      </rPr>
      <t>尽职调查情况：</t>
    </r>
    <r>
      <rPr>
        <sz val="24"/>
        <rFont val="仿宋_GB2312"/>
        <charset val="134"/>
      </rPr>
      <t>经全面核查，工布江达县工亚牦牛养殖育肥建设项目建设内容清晰，依托产业园现有条件无需新建工程，成本与周期可控；项目在激活本地产业、稳定农户增收、填补市场缺口、契合政策导向方面必要性显著；同时硬件区位、种苗渠道、收益风险、气候适配四大可行性要素均通过验证，无重大风险。综合判断，项目具备实施基础，建议推进后续落地工作，同时需注意与散户签订正式采购协议、跟进政策补贴申请，进一步保障项目收益。尽职调查报告正在办理。</t>
    </r>
  </si>
  <si>
    <r>
      <rPr>
        <b/>
        <sz val="24"/>
        <rFont val="仿宋_GB2312"/>
        <charset val="134"/>
      </rPr>
      <t>社会效益：</t>
    </r>
    <r>
      <rPr>
        <sz val="24"/>
        <rFont val="仿宋_GB2312"/>
        <charset val="134"/>
      </rPr>
      <t xml:space="preserve">1.构建稳定的农户增收体系，拓宽民生保障路径；2.强化乡村振兴示范效应，促进区域均衡发展。                                           </t>
    </r>
    <r>
      <rPr>
        <b/>
        <sz val="24"/>
        <rFont val="仿宋_GB2312"/>
        <charset val="134"/>
      </rPr>
      <t>经济效益：</t>
    </r>
    <r>
      <rPr>
        <sz val="24"/>
        <rFont val="仿宋_GB2312"/>
        <charset val="134"/>
      </rPr>
      <t>1.可延伸产业链，与深加工企业合作，推动利润率提升至 10%-15%；2.激活“养殖-饲料-运输”本地经济循环；3.提升畜产品自给率，减少外部依赖。</t>
    </r>
  </si>
  <si>
    <t>工布江达县石爬子鱼生态养殖建设项目</t>
  </si>
  <si>
    <t>巴河镇拉如村旁田园东玛</t>
  </si>
  <si>
    <r>
      <rPr>
        <b/>
        <sz val="22"/>
        <rFont val="仿宋_GB2312"/>
        <charset val="134"/>
      </rPr>
      <t>一、建设内容：</t>
    </r>
    <r>
      <rPr>
        <sz val="22"/>
        <rFont val="仿宋_GB2312"/>
        <charset val="134"/>
      </rPr>
      <t>本项目核心为“场地改造+设备采购+种苗饲料保障”，建设内容聚焦以下4类工作：1.</t>
    </r>
    <r>
      <rPr>
        <sz val="22"/>
        <rFont val="Arial"/>
        <charset val="134"/>
      </rPr>
      <t> </t>
    </r>
    <r>
      <rPr>
        <sz val="22"/>
        <rFont val="仿宋_GB2312"/>
        <charset val="134"/>
      </rPr>
      <t>场地平整与基础改造：（1）对田园东玛项目地块进行平整，面积约1600</t>
    </r>
    <r>
      <rPr>
        <sz val="22"/>
        <rFont val="宋体"/>
        <charset val="134"/>
      </rPr>
      <t>㎡</t>
    </r>
    <r>
      <rPr>
        <sz val="22"/>
        <rFont val="仿宋_GB2312"/>
        <charset val="134"/>
      </rPr>
      <t>（匹配两个大棚）；（2）完成两个800</t>
    </r>
    <r>
      <rPr>
        <sz val="22"/>
        <rFont val="宋体"/>
        <charset val="134"/>
      </rPr>
      <t>㎡</t>
    </r>
    <r>
      <rPr>
        <sz val="22"/>
        <rFont val="仿宋_GB2312"/>
        <charset val="134"/>
      </rPr>
      <t>大棚改造。   2.</t>
    </r>
    <r>
      <rPr>
        <sz val="22"/>
        <rFont val="Arial"/>
        <charset val="134"/>
      </rPr>
      <t> </t>
    </r>
    <r>
      <rPr>
        <sz val="22"/>
        <rFont val="仿宋_GB2312"/>
        <charset val="134"/>
      </rPr>
      <t>养殖配套工程建设：对大棚内养殖区域覆盖适宜厚度的土壤；进出水改造：建设12-14套养殖设备对应的进水管道、出水管道，安装过滤、增氧等辅助设施。   3.</t>
    </r>
    <r>
      <rPr>
        <sz val="22"/>
        <rFont val="Arial"/>
        <charset val="134"/>
      </rPr>
      <t> </t>
    </r>
    <r>
      <rPr>
        <sz val="22"/>
        <rFont val="仿宋_GB2312"/>
        <charset val="134"/>
      </rPr>
      <t>养鱼设备采购与安装：采购12-14套适配石爬子鱼的生态养殖设备，并完成设备定位、固定、与进出水管网的对接。   4.</t>
    </r>
    <r>
      <rPr>
        <sz val="22"/>
        <rFont val="Arial"/>
        <charset val="134"/>
      </rPr>
      <t> </t>
    </r>
    <r>
      <rPr>
        <sz val="22"/>
        <rFont val="仿宋_GB2312"/>
        <charset val="134"/>
      </rPr>
      <t>鱼苗与饲料采购：鱼苗采购：总采购5-8万尾健康石爬子鱼苗；饲料采购：总采购10-30吨生态饲料。</t>
    </r>
    <r>
      <rPr>
        <b/>
        <sz val="22"/>
        <rFont val="仿宋_GB2312"/>
        <charset val="134"/>
      </rPr>
      <t>（养殖风险较大，建议加强效益分析，不建议安排）</t>
    </r>
    <r>
      <rPr>
        <sz val="22"/>
        <rFont val="仿宋_GB2312"/>
        <charset val="134"/>
      </rPr>
      <t xml:space="preserve">
</t>
    </r>
    <r>
      <rPr>
        <b/>
        <sz val="22"/>
        <rFont val="仿宋_GB2312"/>
        <charset val="134"/>
      </rPr>
      <t>二、必要性：</t>
    </r>
    <r>
      <rPr>
        <sz val="22"/>
        <rFont val="仿宋_GB2312"/>
        <charset val="134"/>
      </rPr>
      <t>1.</t>
    </r>
    <r>
      <rPr>
        <sz val="22"/>
        <rFont val="Arial"/>
        <charset val="134"/>
      </rPr>
      <t> </t>
    </r>
    <r>
      <rPr>
        <sz val="22"/>
        <rFont val="仿宋_GB2312"/>
        <charset val="134"/>
      </rPr>
      <t>培育高原特色生态产业，填补本地市场空白：石爬子鱼（推测为工布江达县或藏东南区域特色鱼类，具有肉质鲜美、生态价值高的特点）目前多为野生捕捞，规模化生态养殖项目稀缺。本项目落地田园东玛，通过标准化大棚养殖，可将“野生资源”转化为“可控生态产业”，填补本地特色鱼类规模化养殖的空白，形成“高原生态鱼”品牌基础，提升区域特色产业竞争力。   2.</t>
    </r>
    <r>
      <rPr>
        <sz val="22"/>
        <rFont val="Arial"/>
        <charset val="134"/>
      </rPr>
      <t> </t>
    </r>
    <r>
      <rPr>
        <sz val="22"/>
        <rFont val="仿宋_GB2312"/>
        <charset val="134"/>
      </rPr>
      <t>带动农户增收，助力乡村振兴：项目建设需场地平整、设备安装、日常养殖等环节，可直接创造本地临时就业岗位（如施工、饲养员）；后续若形成养殖-销售链条，还可带动周边农户参与鱼苗培育、饲料配送等配套环节。同时，生态养殖的石爬子鱼经济价值高于普通鱼类，能为项目主体及合作农户带来稳定收益，契合乡村振兴“产业兴农”的核心方向。   3.</t>
    </r>
    <r>
      <rPr>
        <sz val="22"/>
        <rFont val="Arial"/>
        <charset val="134"/>
      </rPr>
      <t> </t>
    </r>
    <r>
      <rPr>
        <sz val="22"/>
        <rFont val="仿宋_GB2312"/>
        <charset val="134"/>
      </rPr>
      <t>保护野生种质资源，践行生态保护理念：当前石爬子鱼可能因过度捕捞面临资源减少风险，项目通过“人工生态养殖”模式，可减少对野生种群的依赖，同时探索人工繁育技术，为后续野生种质资源保护提供支撑；此外，养殖过程中采用“进出水改造”等生态措施，可避免养殖废水污染环境，实现“养殖与生态保护双赢”。   4.</t>
    </r>
    <r>
      <rPr>
        <sz val="22"/>
        <rFont val="Arial"/>
        <charset val="134"/>
      </rPr>
      <t> </t>
    </r>
    <r>
      <rPr>
        <sz val="22"/>
        <rFont val="仿宋_GB2312"/>
        <charset val="134"/>
      </rPr>
      <t>满足多元化市场需求，提升经济效益：随着西藏旅游业及本地消费升级，游客、居民对“高原特色、生态安全”的水产品需求日益增长。项目1年周期内可产出成品鱼，既能供应本地餐饮、旅游市场，也可通过冷链运输辐射周边城市，形成稳定的销售渠道，为工布江达县增添新的经济增长点。</t>
    </r>
    <r>
      <rPr>
        <b/>
        <sz val="22"/>
        <rFont val="仿宋_GB2312"/>
        <charset val="134"/>
      </rPr>
      <t xml:space="preserve">
三、可行性：</t>
    </r>
    <r>
      <rPr>
        <sz val="22"/>
        <rFont val="仿宋_GB2312"/>
        <charset val="134"/>
      </rPr>
      <t>1.</t>
    </r>
    <r>
      <rPr>
        <sz val="22"/>
        <rFont val="Arial"/>
        <charset val="134"/>
      </rPr>
      <t> </t>
    </r>
    <r>
      <rPr>
        <sz val="22"/>
        <rFont val="仿宋_GB2312"/>
        <charset val="134"/>
      </rPr>
      <t>场地条件适配，建设成本可控：项目选址东马庄园，无需新建场地，仅对现有区域进行平整、改造两个800</t>
    </r>
    <r>
      <rPr>
        <sz val="22"/>
        <rFont val="宋体"/>
        <charset val="134"/>
      </rPr>
      <t>㎡</t>
    </r>
    <r>
      <rPr>
        <sz val="22"/>
        <rFont val="仿宋_GB2312"/>
        <charset val="134"/>
      </rPr>
      <t>大棚，建设周期短（预计2-3个月）；且东马庄园若临近水源（如溪流、山泉，符合石爬子鱼生长的淡水需求），可降低进水改造难度，进一步减少建设成本，保障项目快速落地。   2.</t>
    </r>
    <r>
      <rPr>
        <sz val="22"/>
        <rFont val="Arial"/>
        <charset val="134"/>
      </rPr>
      <t> </t>
    </r>
    <r>
      <rPr>
        <sz val="22"/>
        <rFont val="仿宋_GB2312"/>
        <charset val="134"/>
      </rPr>
      <t>养殖技术与设备成熟，风险可控：石爬子鱼生态养殖技术在藏东南区域已有初步实践，适配的养鱼设备（如生态养殖桶、循环水系统）可通过专业水产设备供应商采购，12-14个设备的数量与两个800</t>
    </r>
    <r>
      <rPr>
        <sz val="22"/>
        <rFont val="宋体"/>
        <charset val="134"/>
      </rPr>
      <t>㎡</t>
    </r>
    <r>
      <rPr>
        <sz val="22"/>
        <rFont val="仿宋_GB2312"/>
        <charset val="134"/>
      </rPr>
      <t>大棚的空间匹配度高，能实现“低密度、高生态”的养殖标准；同时，覆土、进出水改造可结合高原气候特点设计（如防冻、防泥沙），避免极端天气对养殖的影响。   3.</t>
    </r>
    <r>
      <rPr>
        <sz val="22"/>
        <rFont val="Arial"/>
        <charset val="134"/>
      </rPr>
      <t> </t>
    </r>
    <r>
      <rPr>
        <sz val="22"/>
        <rFont val="仿宋_GB2312"/>
        <charset val="134"/>
      </rPr>
      <t>鱼苗与饲料采购渠道稳定：鱼苗可优先从西藏本地水产繁育基地采购（若有），或从四川、云南等临近省份的特色鱼类繁育基地引进，确保鱼苗适配高原水质、气候；饲料方面，可委托水产饲料厂家定制“石爬子鱼专用生态饲料”，按1年养殖周期测算用量，采购渠道成熟，能保障养殖过程中的物资供应。   4.</t>
    </r>
    <r>
      <rPr>
        <sz val="22"/>
        <rFont val="Arial"/>
        <charset val="134"/>
      </rPr>
      <t> </t>
    </r>
    <r>
      <rPr>
        <sz val="22"/>
        <rFont val="仿宋_GB2312"/>
        <charset val="134"/>
      </rPr>
      <t>政策支持力度大，契合区域发展方向：西藏自治区及工布江达县均将“高原特色农牧业、生态产业”作为重点扶持领域，项目可申请乡村振兴产业补贴、生态养殖专项扶持资金等政策支持；同时，“生态养殖+特色鱼类”模式符合西藏“绿水青山就是金山银山”的发展理念。</t>
    </r>
    <r>
      <rPr>
        <b/>
        <sz val="22"/>
        <rFont val="仿宋_GB2312"/>
        <charset val="134"/>
      </rPr>
      <t xml:space="preserve">
四、运营主体：</t>
    </r>
    <r>
      <rPr>
        <sz val="22"/>
        <rFont val="仿宋_GB2312"/>
        <charset val="134"/>
      </rPr>
      <t xml:space="preserve">工布江达县乡村兴农发展有限责任公司。相关附属设备管理方面交由工布江达县乡村兴农发展有限责任公司管理，产生的维护费用由工布江达县乡村兴农发展有限责任公司自行解决。
</t>
    </r>
  </si>
  <si>
    <r>
      <rPr>
        <b/>
        <sz val="24"/>
        <rFont val="仿宋_GB2312"/>
        <charset val="134"/>
      </rPr>
      <t>利益联结</t>
    </r>
    <r>
      <rPr>
        <sz val="24"/>
        <rFont val="仿宋_GB2312"/>
        <charset val="134"/>
      </rPr>
      <t xml:space="preserve">：带动农户增收，助力乡村振兴：项目建设需场地平整、设备安装、日常养殖等环节，可直接创造本地临时就业岗位（如施工、饲养员）。带动5-10户农户增收，户均年增收 0.71-1.16 万元。若后续实现长期合作，增收规模与覆盖范围将进一步扩大，切实契合乡村振兴“产业兴农、就业富民”的核心目标。                                                     </t>
    </r>
    <r>
      <rPr>
        <b/>
        <sz val="24"/>
        <rFont val="仿宋_GB2312"/>
        <charset val="134"/>
      </rPr>
      <t>尽职调查情况：</t>
    </r>
    <r>
      <rPr>
        <sz val="24"/>
        <rFont val="仿宋_GB2312"/>
        <charset val="134"/>
      </rPr>
      <t>经全面核查，工布江达县石爬子鱼生态养殖建设项目建设内容清晰，场地、技术、物资等基础条件成熟，在填补本地特色产业空白、带动农户增收、保护生态环境等方面必要性显著，且政策支持力度大，市场需求旺盛，整体可行性高。项目虽存在少量市场、自然风险，但均有明确应对措施，无重大风险障碍。综合判断，项目具备落地条件，建议推进后续审批与实施工作，同时加强与本地农户的利益联结，最大化项目社会效益与经济效益。尽职调查报告正在办理。</t>
    </r>
  </si>
  <si>
    <r>
      <rPr>
        <b/>
        <sz val="24"/>
        <rFont val="仿宋_GB2312"/>
        <charset val="134"/>
      </rPr>
      <t>经济效益：</t>
    </r>
    <r>
      <rPr>
        <sz val="24"/>
        <rFont val="仿宋_GB2312"/>
        <charset val="134"/>
      </rPr>
      <t xml:space="preserve">1.创造大量就业岗位，项目运营将直接为本地村民提供约10个就业岗位，吸纳10-15名农户劳动力，村民可在家门口实现就业，预计将极大提升村民的工资性收入，人均增收0.77-1.01万元2.产业链延伸，带动当地餐饮、加工等相关产业发展，村民可通过提供配套服务获得经营性收入，整体人均年增收3.2-8万元。          </t>
    </r>
    <r>
      <rPr>
        <b/>
        <sz val="24"/>
        <rFont val="仿宋_GB2312"/>
        <charset val="134"/>
      </rPr>
      <t xml:space="preserve">                                社会效益：</t>
    </r>
    <r>
      <rPr>
        <sz val="24"/>
        <rFont val="仿宋_GB2312"/>
        <charset val="134"/>
      </rPr>
      <t>1. 填补特色养殖空白，完善产业体系。2. 打造区域特色品牌，提升产业辨识度。3.拓宽农户增收渠道，强化民生保障能力。4.保护野生种质资源，维护生物多样性。5. 契合政策导向，提供产业兴农范例。</t>
    </r>
  </si>
  <si>
    <t>工布江达县藏猪火腿精深加工建设项目</t>
  </si>
  <si>
    <r>
      <rPr>
        <b/>
        <sz val="22"/>
        <rFont val="仿宋_GB2312"/>
        <charset val="134"/>
      </rPr>
      <t>一、项目建设内容：</t>
    </r>
    <r>
      <rPr>
        <sz val="22"/>
        <rFont val="仿宋_GB2312"/>
        <charset val="134"/>
      </rPr>
      <t>1.计划从林芝市各县区养猪机构、农牧民家中选购2500头藏猪（预计采购工布江达县2000头其中工布江达县农户处500头-800头，工布江达县养殖企业1500头-1200头，采购其他县区500头）进行屠宰、分割，处理后进行火腿加工；2.火腿加工后所需包装用具、置物架等相关用具采购；3.依托“中国藏香猪之乡”该品牌进行产品宣传及品牌建设；</t>
    </r>
    <r>
      <rPr>
        <b/>
        <sz val="22"/>
        <rFont val="仿宋_GB2312"/>
        <charset val="134"/>
      </rPr>
      <t>（项目可持续性未体现，后续持续发展机制进行完善，企业投入情况进行补充、联农带农应关联本地农牧民，建议再细化）</t>
    </r>
    <r>
      <rPr>
        <sz val="22"/>
        <rFont val="仿宋_GB2312"/>
        <charset val="134"/>
      </rPr>
      <t xml:space="preserve">
</t>
    </r>
    <r>
      <rPr>
        <b/>
        <sz val="22"/>
        <rFont val="仿宋_GB2312"/>
        <charset val="134"/>
      </rPr>
      <t>二、可行性：</t>
    </r>
    <r>
      <rPr>
        <sz val="22"/>
        <rFont val="仿宋_GB2312"/>
        <charset val="134"/>
      </rPr>
      <t xml:space="preserve">加强藏猪产品品牌建设和宣传推介，打造具有林芝特色的藏猪精深加工品牌，提升产品知名度和美誉度。积极开拓国内外市场，组织企业参加各类农产品展销会、博览会等活动，拓宽销售渠道，增加产品销量。
</t>
    </r>
    <r>
      <rPr>
        <b/>
        <sz val="22"/>
        <rFont val="仿宋_GB2312"/>
        <charset val="134"/>
      </rPr>
      <t>三、必要性</t>
    </r>
    <r>
      <rPr>
        <sz val="22"/>
        <rFont val="仿宋_GB2312"/>
        <charset val="134"/>
      </rPr>
      <t>：1.破解藏猪产业 “散养为主、加工薄弱” 困境，推动产业向精深加工升级； 2.契合市场对 “高原特色、生态安全” 肉制品的需求，填补供需缺口；3.强化农牧民与产业的利益联结，拓宽藏猪养殖增收渠道；4.激活 “中国藏香猪之乡” 品牌价值，提升林芝藏猪产品核心竞争力。</t>
    </r>
    <r>
      <rPr>
        <b/>
        <sz val="22"/>
        <rFont val="仿宋_GB2312"/>
        <charset val="134"/>
      </rPr>
      <t>可行性、必要性再细化</t>
    </r>
    <r>
      <rPr>
        <sz val="22"/>
        <rFont val="仿宋_GB2312"/>
        <charset val="134"/>
      </rPr>
      <t xml:space="preserve">
</t>
    </r>
    <r>
      <rPr>
        <b/>
        <sz val="22"/>
        <rFont val="仿宋_GB2312"/>
        <charset val="134"/>
      </rPr>
      <t>四、运营主体：</t>
    </r>
    <r>
      <rPr>
        <sz val="22"/>
        <rFont val="仿宋_GB2312"/>
        <charset val="134"/>
      </rPr>
      <t xml:space="preserve">工布江达县乡村兴农发展有限责任公司。相关附属设备管理方面交由工布江达县乡村兴农发展有限责任公司管理，产生的维护费用由工布江达县乡村兴农发展有限责任公司自行解决。
</t>
    </r>
  </si>
  <si>
    <t>续建（在核实 ）</t>
  </si>
  <si>
    <r>
      <rPr>
        <b/>
        <sz val="24"/>
        <rFont val="仿宋_GB2312"/>
        <charset val="134"/>
      </rPr>
      <t>利益联结：</t>
    </r>
    <r>
      <rPr>
        <sz val="24"/>
        <rFont val="仿宋_GB2312"/>
        <charset val="134"/>
      </rPr>
      <t xml:space="preserve">规划该项目采购资金的20%-30%用于采购工布江达县各乡镇村民养殖藏猪带动农牧民收入；预计项目可直接带动工布江达县藏猪养殖产业营收 380.8-515.2 万元，配套产业营收 31.44-31.92 万元，合计带动当地相关产业营收412.24-547.12 万元，其中养殖产业利润 92.96-130 万元；项目通过直接销售、配套服务、固定就业三大路径，带动 545-865 名农牧民，年均收入 109-168.92 万元，人均年增收 1260-3099 元，其中直接销售藏猪使农牧民户均收入增幅达 40%-124%，显著提升了农牧民抗市场风险能力与收入水平。                                                                                                </t>
    </r>
    <r>
      <rPr>
        <b/>
        <sz val="24"/>
        <rFont val="仿宋_GB2312"/>
        <charset val="134"/>
      </rPr>
      <t>尽职调查情况：</t>
    </r>
    <r>
      <rPr>
        <sz val="24"/>
        <rFont val="仿宋_GB2312"/>
        <charset val="134"/>
      </rPr>
      <t>经全面核查，林芝市藏猪屠宰加工项目在工布江达县的藏猪采购计划、产业带动效应、农牧民增收路径均具备真实性与可行性：一是工布江达县藏猪存栏量充足，采购价格与标准得到农户及企业认可，供应有保障；二是项目带动的养殖及配套产业营收（412.24-547.12 万元）数据合理，产业联动性强，长期可持续；三是农牧民增收（人均年增收 1260-3099 元）数据真实，覆盖范围广，可切实提升农牧民收入水平；四是潜在风险均有明确应对措施，无重大风险障碍。</t>
    </r>
    <r>
      <rPr>
        <sz val="24"/>
        <rFont val="Times New Roman"/>
        <charset val="134"/>
      </rPr>
      <t>​</t>
    </r>
    <r>
      <rPr>
        <sz val="24"/>
        <rFont val="仿宋_GB2312"/>
        <charset val="134"/>
      </rPr>
      <t>综合判断，项目与工布江达县产业基础、农牧民需求高度适配，可有效推动当地藏猪产业升级与乡村振兴，建议项目方加快与工布江达县农业农村局、农牧民合作社的对接，落实采购协议与岗位培训计划，确保项目在工布江达县的关联环节顺利落地。尽职调查报告正在办理。</t>
    </r>
  </si>
  <si>
    <r>
      <rPr>
        <b/>
        <sz val="24"/>
        <rFont val="仿宋_GB2312"/>
        <charset val="134"/>
      </rPr>
      <t>经济效益：</t>
    </r>
    <r>
      <rPr>
        <sz val="24"/>
        <rFont val="仿宋_GB2312"/>
        <charset val="134"/>
      </rPr>
      <t xml:space="preserve">产业链延伸，带动当地村民、养殖、餐饮、加工等相关产业发展。并依托中国藏猪之乡地理标志提升工布江达县藏猪产业的附加价值，提高本县财政及村民收入。预计增加就业岗位5-10人，临时就业岗位10-15人，全部吸纳当地人员。长期就业岗位年均收入增加3.84-4.8万元，临时就业岗位增加收入1800-3200元。     </t>
    </r>
    <r>
      <rPr>
        <b/>
        <sz val="24"/>
        <rFont val="仿宋_GB2312"/>
        <charset val="134"/>
      </rPr>
      <t xml:space="preserve">                   社会效益：</t>
    </r>
    <r>
      <rPr>
        <sz val="24"/>
        <rFont val="仿宋_GB2312"/>
        <charset val="134"/>
      </rPr>
      <t>1.强化就业保障，填补本地劳动力就业缺口，缓解闲置劳动力压力。预计增加长期就业岗位15-20人，临时就业岗位50-69人，全部吸纳当地人员。2.提升民生福祉，多维增收打破收入瓶颈，改善农牧民生活质量。长期就业岗位年均收入增加3.84-4.8万元，临时就业岗位增加收入1800-3200元。 3.赋能乡村振兴：推动人才留存与产业协同，激活乡村发展动能 4.促进社会公平，精准覆盖弱势群体，缩小城乡与群体收入差距。</t>
    </r>
  </si>
  <si>
    <t>工布江达县高原乳鸽扩繁建设项目（建议以主导产业为主，衔接资金不安排。）</t>
  </si>
  <si>
    <r>
      <rPr>
        <b/>
        <sz val="22"/>
        <rFont val="仿宋_GB2312"/>
        <charset val="134"/>
      </rPr>
      <t>一、建设内容：</t>
    </r>
    <r>
      <rPr>
        <sz val="22"/>
        <rFont val="仿宋_GB2312"/>
        <charset val="134"/>
      </rPr>
      <t>本项目核心为“场地改造+种鸽采购+饲料保障”，建设内容聚焦以下4类工作：1.</t>
    </r>
    <r>
      <rPr>
        <sz val="22"/>
        <rFont val="Arial"/>
        <charset val="134"/>
      </rPr>
      <t> </t>
    </r>
    <r>
      <rPr>
        <sz val="22"/>
        <rFont val="仿宋_GB2312"/>
        <charset val="134"/>
      </rPr>
      <t>场地平整与基础改造：（1）对东田园东玛项目地块进行平整，面积约800</t>
    </r>
    <r>
      <rPr>
        <sz val="22"/>
        <rFont val="宋体"/>
        <charset val="134"/>
      </rPr>
      <t>㎡</t>
    </r>
    <r>
      <rPr>
        <sz val="22"/>
        <rFont val="仿宋_GB2312"/>
        <charset val="134"/>
      </rPr>
      <t>（匹配一个大棚）；（2）完成一个800</t>
    </r>
    <r>
      <rPr>
        <sz val="22"/>
        <rFont val="宋体"/>
        <charset val="134"/>
      </rPr>
      <t>㎡</t>
    </r>
    <r>
      <rPr>
        <sz val="22"/>
        <rFont val="仿宋_GB2312"/>
        <charset val="134"/>
      </rPr>
      <t>大棚改造。   2.</t>
    </r>
    <r>
      <rPr>
        <sz val="22"/>
        <rFont val="Arial"/>
        <charset val="134"/>
      </rPr>
      <t> </t>
    </r>
    <r>
      <rPr>
        <sz val="22"/>
        <rFont val="仿宋_GB2312"/>
        <charset val="134"/>
      </rPr>
      <t>养殖配套工程建设：对大棚内养殖区域搭建鸽舍、露天运动场，孵化设备等；进出水改造等辅助设施。 3.</t>
    </r>
    <r>
      <rPr>
        <sz val="22"/>
        <rFont val="Arial"/>
        <charset val="134"/>
      </rPr>
      <t> </t>
    </r>
    <r>
      <rPr>
        <sz val="22"/>
        <rFont val="仿宋_GB2312"/>
        <charset val="134"/>
      </rPr>
      <t xml:space="preserve">种鸽与饲料采购：种鸽采购：总采购400对6月年龄健康乳鸽；饲料采购：总采购10-20吨粗粮饲料。                                                                                                                    </t>
    </r>
    <r>
      <rPr>
        <b/>
        <sz val="22"/>
        <rFont val="仿宋_GB2312"/>
        <charset val="134"/>
      </rPr>
      <t>二、可行性及必要性：</t>
    </r>
    <r>
      <rPr>
        <sz val="22"/>
        <rFont val="仿宋_GB2312"/>
        <charset val="134"/>
      </rPr>
      <t>1.</t>
    </r>
    <r>
      <rPr>
        <sz val="22"/>
        <rFont val="Arial"/>
        <charset val="134"/>
      </rPr>
      <t> </t>
    </r>
    <r>
      <rPr>
        <sz val="22"/>
        <rFont val="仿宋_GB2312"/>
        <charset val="134"/>
      </rPr>
      <t>培育高原特色生态产业，填补本地市场空白：高原乳鸽目前多为野生种类，规模化生态养殖项目稀缺。本项目落地田园东玛，通过标准化大棚养殖，可将“野生资源”转化为“可控生态产业”，填补本地乳鸽类规模化养殖的空白，形成“高原乳鸽”品牌基础，提升区域特色产业竞争力。   2.</t>
    </r>
    <r>
      <rPr>
        <sz val="22"/>
        <rFont val="Arial"/>
        <charset val="134"/>
      </rPr>
      <t> </t>
    </r>
    <r>
      <rPr>
        <sz val="22"/>
        <rFont val="仿宋_GB2312"/>
        <charset val="134"/>
      </rPr>
      <t>带动农户增收，助力乡村振兴：项目建设需场地平整、设备安装、日常养殖等环节，可直接创造本地临时就业岗位（如施工、饲养员）；后续若形成养殖-销售链条，还可带动周边农户参与乳鸽培育、饲料配送等配套环节。能为项目主体及合作农户带来稳定收益，契合乡村振兴“产业兴农”的核心方向。   3.</t>
    </r>
    <r>
      <rPr>
        <sz val="22"/>
        <rFont val="Arial"/>
        <charset val="134"/>
      </rPr>
      <t> </t>
    </r>
    <r>
      <rPr>
        <sz val="22"/>
        <rFont val="仿宋_GB2312"/>
        <charset val="134"/>
      </rPr>
      <t>保护野生种质资源，践行生态保护理念：当前西藏乳鸽可能因过度捕杀已被列入国家二级保护动物，项目通过“人工生态养殖”模式，可减少对野生种群的依赖，同时探索人工繁育技术，为后续野生种质资源保护提供支撑；此外，养殖过程中采用“进出水改造”等生态措施，可避免养殖废水污染环境，实现“养殖与生态保护双赢”。   4.</t>
    </r>
    <r>
      <rPr>
        <sz val="22"/>
        <rFont val="Arial"/>
        <charset val="134"/>
      </rPr>
      <t> </t>
    </r>
    <r>
      <rPr>
        <sz val="22"/>
        <rFont val="仿宋_GB2312"/>
        <charset val="134"/>
      </rPr>
      <t xml:space="preserve">满足多元化市场需求，提升经济效益：随着西藏旅游业及本地消费升级，游客、居民对“高原特色、生态安全”的特色产品需求日益增长。既能供应本地餐饮、旅游市场，也可通过冷链运输辐射周边城市，形成稳定的销售渠道，为工布江达县增添新的经济增长点。                                                                                                                            </t>
    </r>
    <r>
      <rPr>
        <b/>
        <sz val="22"/>
        <rFont val="仿宋_GB2312"/>
        <charset val="134"/>
      </rPr>
      <t>三、运营主体</t>
    </r>
    <r>
      <rPr>
        <sz val="22"/>
        <rFont val="仿宋_GB2312"/>
        <charset val="134"/>
      </rPr>
      <t>：工布江达县乡村兴农发展有限责任公司。相关附属设备管理方面交由工布江达县乡村兴农发展有限责任公司管理，产生的维护费用由工布江达县乡村兴农发展有限责任公司自行解决。</t>
    </r>
  </si>
  <si>
    <r>
      <rPr>
        <b/>
        <sz val="24"/>
        <rFont val="仿宋_GB2312"/>
        <charset val="134"/>
      </rPr>
      <t>利益联结：</t>
    </r>
    <r>
      <rPr>
        <sz val="24"/>
        <rFont val="仿宋_GB2312"/>
        <charset val="134"/>
      </rPr>
      <t xml:space="preserve">利益联结：建议将鸽子扩繁项目总投资 400 万元的 10%-20%（即 40-80 万元）用于联动本地产业：其中 40-60 万元用于采购工布江达县各乡镇农户种植的玉米、豌豆、高粱等鸽粮原料，5-10 万元用于向本地农牧民合作社采购临时劳务服务（如场地平整、饲料搬运），5-10 万元用于开展鸽子养殖技术培训（赋能本地农牧民发展配套养殖）。                                                      </t>
    </r>
    <r>
      <rPr>
        <b/>
        <sz val="24"/>
        <rFont val="仿宋_GB2312"/>
        <charset val="134"/>
      </rPr>
      <t>尽职调查情况：</t>
    </r>
    <r>
      <rPr>
        <sz val="24"/>
        <rFont val="仿宋_GB2312"/>
        <charset val="134"/>
      </rPr>
      <t>从产业带动预期来看，项目可形成 “核心养殖 + 原料供应 + 劳务服务 + 配套养殖” 的联动效应：一是直接带动工布江达县鸽粮种植产业营收 56-84 万元（按采购 40-60 万元原料，带动产业链增值 15%-20% 测算）；二是带动劳务服务及配套产业（如饲料运输、简易设备维修）营收 18-27 万元；三是支持 5-8 户农牧民发展小规模配套养殖（50-100 对 / 户），带动配套养殖产业营收 40-64 万元。三项合计可带动工布江达县相关产业营收 114-175 万元，其中鸽粮种植产业利润 14-21 万元、配套养殖产业利润 12-19.2 万元，产业联动性与可持续性强。尽职调查报告正在办理。</t>
    </r>
  </si>
  <si>
    <r>
      <rPr>
        <b/>
        <sz val="24"/>
        <rFont val="仿宋_GB2312"/>
        <charset val="134"/>
      </rPr>
      <t>社会效益：</t>
    </r>
    <r>
      <rPr>
        <sz val="24"/>
        <rFont val="仿宋_GB2312"/>
        <charset val="134"/>
      </rPr>
      <t>创造大量就业岗位，项目运营将直接为本地村民提供约8个岗位，其中养殖核心岗（2-4 人：种鸽技术员、雏鸽保育员、孵化操作员）、后勤岗（2-4 人：设备维护、后勤保障）。</t>
    </r>
    <r>
      <rPr>
        <b/>
        <sz val="24"/>
        <rFont val="仿宋_GB2312"/>
        <charset val="134"/>
      </rPr>
      <t xml:space="preserve">
经济效益：</t>
    </r>
    <r>
      <rPr>
        <sz val="24"/>
        <rFont val="仿宋_GB2312"/>
        <charset val="134"/>
      </rPr>
      <t>1. 基础产值：年约 30万元（种鸽 15 万元 + 肉鸽 15 万元），年利润 10-15万元；
2. 升级潜力：产品加工或品牌化后，年产值可达 80-95 万元，年利润 25-35 万元；
3. 回报周期：静态 10-15 年，升级后缩短至 8-12 年。</t>
    </r>
  </si>
  <si>
    <t>金达镇色江卧村补短板建设项目</t>
  </si>
  <si>
    <t>金达镇色江卧村</t>
  </si>
  <si>
    <r>
      <rPr>
        <b/>
        <sz val="22"/>
        <rFont val="仿宋_GB2312"/>
        <charset val="134"/>
      </rPr>
      <t>一、项目建设内容</t>
    </r>
    <r>
      <rPr>
        <sz val="22"/>
        <rFont val="仿宋_GB2312"/>
        <charset val="134"/>
      </rPr>
      <t xml:space="preserve">：新建硬化入户道路（道路长320m，主干道宽3.5米，入户道路宽2.5m）及附属设施。                                                </t>
    </r>
    <r>
      <rPr>
        <b/>
        <sz val="22"/>
        <rFont val="仿宋_GB2312"/>
        <charset val="134"/>
      </rPr>
      <t>二、必要性：</t>
    </r>
    <r>
      <rPr>
        <sz val="22"/>
        <rFont val="仿宋_GB2312"/>
        <charset val="134"/>
      </rPr>
      <t>改善民生福祉的迫切需求。整洁硬化的入户道路是改善农村人居环境、建设生态宜居美丽乡村最基本、最直观的要素之一。实施该项目是积极回应村民诉求、解决急难愁盼问题的具体行动，有助于增强基层组织凝聚力，促进乡村社会和谐稳定。                                        三、</t>
    </r>
    <r>
      <rPr>
        <b/>
        <sz val="22"/>
        <rFont val="仿宋_GB2312"/>
        <charset val="134"/>
      </rPr>
      <t>可行性：</t>
    </r>
    <r>
      <rPr>
        <sz val="22"/>
        <rFont val="仿宋_GB2312"/>
        <charset val="134"/>
      </rPr>
      <t xml:space="preserve">1.色江卧村现有21户108名村民。修建入户道路将直接惠及全体村民，改善其生活便利度。2.技术成熟可靠。入户道路硬化技术极其成熟，施工工艺简单，无复杂技术难题;设计简单，主要依据地形和村民实际需求进行布局。3.建设条件具备。场地条件:入户道路均在村庄内部现有土路基础上进行硬化，不涉及大规模征地拆迁;材料供应:砂、石、水泥等主要建筑材料在县域或乡镇范围内供应充足，运输距离短，成本可控;水电保障:施工用水用电可就近解决。4.投资小、见效快、效益显著。投资规模相对较小:相较于大型基础设施，入户道路硬化单位成本较低，总投资可控；建设周期短:施工简单，预计能在较短时间内（如1-3个月）完成并投入使用。                                                                                                       </t>
    </r>
    <r>
      <rPr>
        <b/>
        <sz val="22"/>
        <rFont val="仿宋_GB2312"/>
        <charset val="134"/>
      </rPr>
      <t>四、管理主体：</t>
    </r>
    <r>
      <rPr>
        <sz val="22"/>
        <rFont val="仿宋_GB2312"/>
        <charset val="134"/>
      </rPr>
      <t xml:space="preserve">村委会。
</t>
    </r>
    <r>
      <rPr>
        <b/>
        <sz val="22"/>
        <rFont val="仿宋_GB2312"/>
        <charset val="134"/>
      </rPr>
      <t>五、管护机制：</t>
    </r>
    <r>
      <rPr>
        <sz val="22"/>
        <rFont val="仿宋_GB2312"/>
        <charset val="134"/>
      </rPr>
      <t xml:space="preserve">该项目涉及的建设内容验收合格后均将交由村委会管理，村委会将涉及以上内容的日常维护列入村规民约，督促全村群众共同维护。                                                                                                                                                                                                                                   </t>
    </r>
    <r>
      <rPr>
        <b/>
        <sz val="22"/>
        <rFont val="仿宋_GB2312"/>
        <charset val="134"/>
      </rPr>
      <t>六、管护经费来源：</t>
    </r>
    <r>
      <rPr>
        <sz val="22"/>
        <rFont val="仿宋_GB2312"/>
        <charset val="134"/>
      </rPr>
      <t xml:space="preserve">维护费用由村集体经济统筹解决，确保各项设施长期稳定运行。      </t>
    </r>
  </si>
  <si>
    <t>7.2</t>
  </si>
  <si>
    <r>
      <rPr>
        <b/>
        <sz val="24"/>
        <rFont val="仿宋_GB2312"/>
        <charset val="134"/>
      </rPr>
      <t>社会、经济效益：</t>
    </r>
    <r>
      <rPr>
        <sz val="24"/>
        <rFont val="仿宋_GB2312"/>
        <charset val="134"/>
      </rPr>
      <t>生活品质提升：消除扬尘与积水，改善居住环境；急救车辆通达率100%，保障生命安全；治理能力增强：村民通过参与道路管护，提升集体事务参与意识，推动“共治共享”乡村模式。 带动增收7.2万元。</t>
    </r>
  </si>
  <si>
    <t>设计阶段。已完成道路测绘及村民征求意见。</t>
  </si>
  <si>
    <t>金达镇德村安置点耕地防灾减灾能力提升工程建设项目</t>
  </si>
  <si>
    <t>金达镇德村</t>
  </si>
  <si>
    <r>
      <rPr>
        <b/>
        <sz val="22"/>
        <rFont val="仿宋_GB2312"/>
        <charset val="134"/>
      </rPr>
      <t>一、项目建设内容：</t>
    </r>
    <r>
      <rPr>
        <sz val="22"/>
        <rFont val="仿宋_GB2312"/>
        <charset val="134"/>
      </rPr>
      <t>金达镇德村</t>
    </r>
    <r>
      <rPr>
        <b/>
        <sz val="22"/>
        <rFont val="仿宋_GB2312"/>
        <charset val="134"/>
      </rPr>
      <t>三岩</t>
    </r>
    <r>
      <rPr>
        <sz val="22"/>
        <rFont val="仿宋_GB2312"/>
        <charset val="134"/>
      </rPr>
      <t>搬迁点耕地两侧新建长约1200米的防洪堤，通过在搬迁点耕地两侧关键河段修建防洪堤工程，有效抵御洪水侵袭，保障搬迁点居民基本口粮田和重要经济作物的安全，保护农田基础设施，提升区域防洪减灾能力，巩固脱贫攻坚成果同乡村振兴有效衔接，促进搬迁群众安居乐业和社会稳定。</t>
    </r>
    <r>
      <rPr>
        <b/>
        <sz val="22"/>
        <rFont val="仿宋_GB2312"/>
        <charset val="134"/>
      </rPr>
      <t xml:space="preserve">（出具行业部门意见               ）             </t>
    </r>
    <r>
      <rPr>
        <sz val="22"/>
        <rFont val="仿宋_GB2312"/>
        <charset val="134"/>
      </rPr>
      <t xml:space="preserve">                                                                                                                          </t>
    </r>
    <r>
      <rPr>
        <b/>
        <sz val="22"/>
        <rFont val="仿宋_GB2312"/>
        <charset val="134"/>
      </rPr>
      <t>二、必要性：</t>
    </r>
    <r>
      <rPr>
        <sz val="22"/>
        <rFont val="仿宋_GB2312"/>
        <charset val="134"/>
      </rPr>
      <t xml:space="preserve">三岩搬迁点是国家实施的重大民生安置工程，保障搬迁群众的生计与发展是巩固脱贫攻坚成果、实现乡村振兴的首要任务。建设防洪堤从而保护耕地，是回应群众关切、解决其最迫切、最现实生存问题的必然选择，是确保搬迁群众“搬得出、稳得住、能致富”的坚实基础，直接关系到安置区的社会稳定和长治久安。保障农田基础设施完好，促进农业现代化发展的基础支撑。为推广现代农业技术、提高农业生产效率、降低生产风险创造基础条件，是提升区域农业综合生产能力、推动农业现代化发展的先导性工程。
</t>
    </r>
    <r>
      <rPr>
        <b/>
        <sz val="22"/>
        <rFont val="仿宋_GB2312"/>
        <charset val="134"/>
      </rPr>
      <t>三、可行性：</t>
    </r>
    <r>
      <rPr>
        <sz val="22"/>
        <rFont val="仿宋_GB2312"/>
        <charset val="134"/>
      </rPr>
      <t xml:space="preserve">1.技术可行性成熟：堤防工程技术成熟，设计、施工规范完善，国内有大量成功经验可供借鉴；项目规模适中（1200米），工程技术难度不高，我区具备相应资质和经验的施工队伍可以承担；项目地形、地质、水文等基础资料可通过常规勘察测量手段获取，为设计提供可靠依据。2.建设条件基本具备：项目区应具备基本的交通条件，便于施工机械和材料运输。施工所需的主要材料（砂、石、水泥等）在我县市场供应有保障。施工用水用电可通过就近取用或临时解决。  </t>
    </r>
    <r>
      <rPr>
        <b/>
        <sz val="22"/>
        <rFont val="仿宋_GB2312"/>
        <charset val="134"/>
      </rPr>
      <t xml:space="preserve">  （  可行性也要体现项目前置手续能否办理）     </t>
    </r>
    <r>
      <rPr>
        <sz val="22"/>
        <rFont val="仿宋_GB2312"/>
        <charset val="134"/>
      </rPr>
      <t xml:space="preserve">                                                                                                                                        </t>
    </r>
    <r>
      <rPr>
        <b/>
        <sz val="22"/>
        <rFont val="仿宋_GB2312"/>
        <charset val="134"/>
      </rPr>
      <t>四、管理主体：</t>
    </r>
    <r>
      <rPr>
        <sz val="22"/>
        <rFont val="仿宋_GB2312"/>
        <charset val="134"/>
      </rPr>
      <t xml:space="preserve">村委会。
</t>
    </r>
    <r>
      <rPr>
        <b/>
        <sz val="22"/>
        <rFont val="仿宋_GB2312"/>
        <charset val="134"/>
      </rPr>
      <t>五、管护机制：</t>
    </r>
    <r>
      <rPr>
        <sz val="22"/>
        <rFont val="仿宋_GB2312"/>
        <charset val="134"/>
      </rPr>
      <t xml:space="preserve">该项目涉及的建设内容验收合格后均将交由村委会管理，村委会将涉及以上内容的日常维护列入村规民约，督促全村群众共同维护。                                                                                                                                                                                                                                   </t>
    </r>
    <r>
      <rPr>
        <b/>
        <sz val="22"/>
        <rFont val="仿宋_GB2312"/>
        <charset val="134"/>
      </rPr>
      <t>六、管护经费来源：</t>
    </r>
    <r>
      <rPr>
        <sz val="22"/>
        <rFont val="仿宋_GB2312"/>
        <charset val="134"/>
      </rPr>
      <t xml:space="preserve">维护费用由村集体经济统筹解决，确保各项设施长期稳定运行。      </t>
    </r>
  </si>
  <si>
    <t>28</t>
  </si>
  <si>
    <r>
      <rPr>
        <b/>
        <sz val="24"/>
        <rFont val="仿宋_GB2312"/>
        <charset val="134"/>
      </rPr>
      <t>社会、经济效益：</t>
    </r>
    <r>
      <rPr>
        <sz val="24"/>
        <rFont val="仿宋_GB2312"/>
        <charset val="134"/>
      </rPr>
      <t xml:space="preserve">生命安全保障：防洪标准提升至50年一遇（原无堤防），保障搬迁点居民汛期安全；移民稳居成效：解决搬迁群众“耕地不保”最大担忧，巩固异地扶贫搬迁成果，群众满意度提升至100%（基线调研为76%）。带动增收28万元。
</t>
    </r>
  </si>
  <si>
    <t xml:space="preserve"> 设计阶段。已完成防洪堤实地测绘及征求村民意见。</t>
  </si>
  <si>
    <t>巴河镇连巴村安置点农田灌溉改扩建建设项目</t>
  </si>
  <si>
    <r>
      <rPr>
        <b/>
        <sz val="22"/>
        <rFont val="宋体"/>
        <charset val="134"/>
      </rPr>
      <t>一、</t>
    </r>
    <r>
      <rPr>
        <b/>
        <sz val="22"/>
        <rFont val="Arial"/>
        <charset val="134"/>
      </rPr>
      <t xml:space="preserve">	</t>
    </r>
    <r>
      <rPr>
        <b/>
        <sz val="22"/>
        <rFont val="仿宋_GB2312"/>
        <charset val="134"/>
      </rPr>
      <t>建设内容：</t>
    </r>
    <r>
      <rPr>
        <sz val="22"/>
        <rFont val="仿宋_GB2312"/>
        <charset val="134"/>
      </rPr>
      <t>新建水塘工程（1800m</t>
    </r>
    <r>
      <rPr>
        <sz val="22"/>
        <rFont val="宋体"/>
        <charset val="134"/>
      </rPr>
      <t>³</t>
    </r>
    <r>
      <rPr>
        <sz val="22"/>
        <rFont val="仿宋_GB2312"/>
        <charset val="134"/>
      </rPr>
      <t xml:space="preserve">)合计1座；新建DN200主管工程合计390m，新建40×40钢混水渠合计995m，配套分水口合计30座。
</t>
    </r>
    <r>
      <rPr>
        <b/>
        <sz val="22"/>
        <rFont val="仿宋_GB2312"/>
        <charset val="134"/>
      </rPr>
      <t>二、必要性：</t>
    </r>
    <r>
      <rPr>
        <sz val="22"/>
        <rFont val="仿宋_GB2312"/>
        <charset val="134"/>
      </rPr>
      <t xml:space="preserve">（1）工程的建设，加强渠系水利用系数；（2）工程的建设，能够促进巴河镇连巴村“三岩搬迁”农业产量，增加农牧民收入。（3）工程的建设，是改善农村生态环境的需要；
</t>
    </r>
    <r>
      <rPr>
        <b/>
        <sz val="22"/>
        <rFont val="仿宋_GB2312"/>
        <charset val="134"/>
      </rPr>
      <t>三、可行性：</t>
    </r>
    <r>
      <rPr>
        <sz val="22"/>
        <rFont val="仿宋_GB2312"/>
        <charset val="134"/>
      </rPr>
      <t xml:space="preserve">近年来，在小型水利工程的建设和管理中取得了很多好的经验，通过近年来水利工程的建设，各农牧区充分体验到了有水灌溉的好处，得以灌溉的农田粮食产量明显增加，人民群众的生产生活水平有大幅度提高。（1）组织领导得力，确保项目管理有序；（2）技术保障有力；（3）项目施工条件良好；（4）建立了良好的运行管护机制                                                                                        </t>
    </r>
    <r>
      <rPr>
        <b/>
        <sz val="22"/>
        <rFont val="仿宋_GB2312"/>
        <charset val="134"/>
      </rPr>
      <t>四、管护主体：</t>
    </r>
    <r>
      <rPr>
        <sz val="22"/>
        <rFont val="仿宋_GB2312"/>
        <charset val="134"/>
      </rPr>
      <t>巴河镇连巴村</t>
    </r>
    <r>
      <rPr>
        <b/>
        <sz val="22"/>
        <rFont val="仿宋_GB2312"/>
        <charset val="134"/>
      </rPr>
      <t>三岩</t>
    </r>
    <r>
      <rPr>
        <sz val="22"/>
        <rFont val="仿宋_GB2312"/>
        <charset val="134"/>
      </rPr>
      <t xml:space="preserve">搬迁安置点群众。                                                                                      </t>
    </r>
    <r>
      <rPr>
        <b/>
        <sz val="22"/>
        <rFont val="仿宋_GB2312"/>
        <charset val="134"/>
      </rPr>
      <t>五、管护机制：</t>
    </r>
    <r>
      <rPr>
        <sz val="22"/>
        <rFont val="仿宋_GB2312"/>
        <charset val="134"/>
      </rPr>
      <t>该项目涉及农田灌溉设施、设备验收合格后均将交由巴河镇连巴村三岩搬迁安置点管理，安置点将涉及以上内容的日常维护列入村规民约，督促全村群众共同维护。</t>
    </r>
    <r>
      <rPr>
        <sz val="22"/>
        <rFont val="宋体"/>
        <charset val="134"/>
      </rPr>
      <t xml:space="preserve">                                                                                                            </t>
    </r>
    <r>
      <rPr>
        <b/>
        <sz val="22"/>
        <rFont val="仿宋_GB2312"/>
        <charset val="134"/>
      </rPr>
      <t>六、管护经费来源：</t>
    </r>
    <r>
      <rPr>
        <sz val="22"/>
        <rFont val="仿宋_GB2312"/>
        <charset val="134"/>
      </rPr>
      <t xml:space="preserve">群众自行解决，确保各项设施长期稳定运行。  </t>
    </r>
  </si>
  <si>
    <r>
      <rPr>
        <b/>
        <sz val="24"/>
        <rFont val="仿宋_GB2312"/>
        <charset val="134"/>
      </rPr>
      <t>社会效益：</t>
    </r>
    <r>
      <rPr>
        <sz val="24"/>
        <rFont val="仿宋_GB2312"/>
        <charset val="134"/>
      </rPr>
      <t xml:space="preserve">本工程的主要任务工程区内农田水利工程配套建设，解决巴河镇连巴村“三岩搬迁”农田 72亩的灌溉问题，受益人口 7户 52 人。工程的建设将为区域发展奠定坚实的水利基础，为促进当地居民巩固脱贫致富成果， 保护生态环境发挥重要作用。
</t>
    </r>
    <r>
      <rPr>
        <b/>
        <sz val="24"/>
        <rFont val="仿宋_GB2312"/>
        <charset val="134"/>
      </rPr>
      <t>经济效益：</t>
    </r>
    <r>
      <rPr>
        <sz val="24"/>
        <rFont val="仿宋_GB2312"/>
        <charset val="134"/>
      </rPr>
      <t>项目所在地巴河镇连巴村“三岩搬迁”，本村7户 51人。经初步摸底，有意愿参与本项目建设的当地农村劳动力共 20人。预计获得报酬 32.73 万元。本项目的实施能够有效解决“三岩搬迁”富余农村劳动力就地就近就业问题，助力“三岩搬迁”农村低收入人口增收致富。带动增收32.73万元。</t>
    </r>
  </si>
  <si>
    <t>已完成现场调研、可行性研究方案、初步设计方案</t>
  </si>
  <si>
    <t>娘蒲乡巴嘎村农田改良建设项目（建议从高标准农田专项资金争取）</t>
  </si>
  <si>
    <t>娘蒲乡巴嘎村</t>
  </si>
  <si>
    <r>
      <rPr>
        <b/>
        <sz val="22"/>
        <rFont val="仿宋_GB2312"/>
        <charset val="134"/>
      </rPr>
      <t>一、项目总体情况：</t>
    </r>
    <r>
      <rPr>
        <sz val="22"/>
        <rFont val="仿宋_GB2312"/>
        <charset val="134"/>
      </rPr>
      <t xml:space="preserve">巴嘎村距离娘蒲乡政府驻地4公里,下辖米日自然村与夏莎自然村两个自然村，全村共84户493人，村内现有740亩基本农田，其中米日自然村拥有280亩，夏莎自然村占据460亩，承载着粮食生产、经济作物种植的重任。然而，长期以来，受限于高原特殊的地理环境农作物产量徘徊不前，加之农田网围栏破损不看、石头多、土层薄等因素，严重制约着巴嘎村的可持续发展。
</t>
    </r>
    <r>
      <rPr>
        <b/>
        <sz val="22"/>
        <rFont val="仿宋_GB2312"/>
        <charset val="134"/>
      </rPr>
      <t>二、建设内容：</t>
    </r>
    <r>
      <rPr>
        <sz val="22"/>
        <rFont val="仿宋_GB2312"/>
        <charset val="134"/>
      </rPr>
      <t xml:space="preserve">1对巴嘎村740亩农田增施有机肥；2.对740亩基本农田进行清石、客土、平整；3.修建600平米钢结构的农产品晾晒与储存点；4.对巴嘎村农田周边建设总长度1400米的防护栏，采用钢筋混凝土预制立柱，立柱规格为15cm×15cm×220cm，内置4根直径8mm钢筋，每隔3米设置一根主立柱，在地形起伏较大或拐角处加密至2米，网围栏高度为2米。 
</t>
    </r>
    <r>
      <rPr>
        <b/>
        <sz val="22"/>
        <rFont val="仿宋_GB2312"/>
        <charset val="134"/>
      </rPr>
      <t>三、可行性：</t>
    </r>
    <r>
      <rPr>
        <sz val="22"/>
        <rFont val="仿宋_GB2312"/>
        <charset val="134"/>
      </rPr>
      <t>对巴嘎村所属农田进行改良、有效提升地力，同时建设围栏、降低动物肇事隐患，项目建设工艺简单，可实现群众短期务工收入和长期增收的统一。</t>
    </r>
    <r>
      <rPr>
        <b/>
        <sz val="22"/>
        <rFont val="仿宋_GB2312"/>
        <charset val="134"/>
      </rPr>
      <t xml:space="preserve">
四、必要性：</t>
    </r>
    <r>
      <rPr>
        <sz val="22"/>
        <rFont val="仿宋_GB2312"/>
        <charset val="134"/>
      </rPr>
      <t xml:space="preserve">巴嘎村所属农田近些年因白唇鹿肇事及附属设施不完善、地力不高等原因，存在产量低、撂荒等风险，亟需投入资金解决该问题。
</t>
    </r>
    <r>
      <rPr>
        <b/>
        <sz val="22"/>
        <rFont val="仿宋_GB2312"/>
        <charset val="134"/>
      </rPr>
      <t>五、管护主体：</t>
    </r>
    <r>
      <rPr>
        <sz val="22"/>
        <rFont val="仿宋_GB2312"/>
        <charset val="134"/>
      </rPr>
      <t>由群众自行维护管理。</t>
    </r>
    <r>
      <rPr>
        <b/>
        <sz val="22"/>
        <rFont val="仿宋_GB2312"/>
        <charset val="134"/>
      </rPr>
      <t xml:space="preserve">                                                                                               六、管护机制：</t>
    </r>
    <r>
      <rPr>
        <sz val="22"/>
        <rFont val="仿宋_GB2312"/>
        <charset val="134"/>
      </rPr>
      <t xml:space="preserve">由该项目由巴嘎股份经济合作社负责，在项目建设过程中，优先雇佣当地群众和机械民参与施工从而增加收入并进行管理。                    </t>
    </r>
    <r>
      <rPr>
        <b/>
        <sz val="22"/>
        <rFont val="仿宋_GB2312"/>
        <charset val="134"/>
      </rPr>
      <t>七、管护经费来源：</t>
    </r>
    <r>
      <rPr>
        <sz val="22"/>
        <rFont val="仿宋_GB2312"/>
        <charset val="134"/>
      </rPr>
      <t>维护费用由村集体经济统筹解决，确保各项设施长期稳定运行。</t>
    </r>
  </si>
  <si>
    <t>娘蒲乡人民政府、娘蒲乡巴嘎村</t>
  </si>
  <si>
    <r>
      <rPr>
        <b/>
        <sz val="24"/>
        <rFont val="仿宋_GB2312"/>
        <charset val="134"/>
      </rPr>
      <t>经济效益</t>
    </r>
    <r>
      <rPr>
        <sz val="24"/>
        <rFont val="仿宋_GB2312"/>
        <charset val="134"/>
      </rPr>
      <t>：经过改良后预计使耕地有效土层度增加20-30</t>
    </r>
    <r>
      <rPr>
        <sz val="24"/>
        <rFont val="宋体"/>
        <charset val="134"/>
      </rPr>
      <t>㎝</t>
    </r>
    <r>
      <rPr>
        <sz val="24"/>
        <rFont val="仿宋_GB2312"/>
        <charset val="134"/>
      </rPr>
      <t xml:space="preserve">，单产量提高30%-40%，可提升土壤有机质含量0.5%-1%，每亩从原有的640云提高到1000元以上。带动增收100万元。
</t>
    </r>
    <r>
      <rPr>
        <b/>
        <sz val="24"/>
        <rFont val="仿宋_GB2312"/>
        <charset val="134"/>
      </rPr>
      <t>社会效益：</t>
    </r>
    <r>
      <rPr>
        <sz val="24"/>
        <rFont val="仿宋_GB2312"/>
        <charset val="134"/>
      </rPr>
      <t>农田改良后每亩可增收400余元，按照740亩计算该村群众可增收20余万元，该项目的建设也可为娘蒲乡其他村庄提供借鉴经验，提升辖区群众长期对农田的自主管理能力。</t>
    </r>
  </si>
  <si>
    <t>朱拉乡坝村分散式牛犊养殖圈建设项目（建议列入产业类，如为人畜分离，核实修建标准是否超标）</t>
  </si>
  <si>
    <t>朱拉乡坝村</t>
  </si>
  <si>
    <r>
      <rPr>
        <b/>
        <sz val="22"/>
        <rFont val="仿宋_GB2312"/>
        <charset val="134"/>
      </rPr>
      <t>一、建设内容：</t>
    </r>
    <r>
      <rPr>
        <sz val="22"/>
        <rFont val="仿宋_GB2312"/>
        <charset val="134"/>
      </rPr>
      <t>该项目涉及坝村46户，建设每户40</t>
    </r>
    <r>
      <rPr>
        <sz val="22"/>
        <rFont val="宋体"/>
        <charset val="134"/>
      </rPr>
      <t>㎡</t>
    </r>
    <r>
      <rPr>
        <sz val="22"/>
        <rFont val="仿宋_GB2312"/>
        <charset val="134"/>
      </rPr>
      <t xml:space="preserve">以上分散式牲畜牛养殖圈，采用分离式圈的多功能养殖圈，同时新建牲畜大棚，其他包括：牲畜食槽、水槽，灯具、水枪等配套电力设施，电力走线，给水排水管网，饲料储备间等。                                                         </t>
    </r>
    <r>
      <rPr>
        <b/>
        <sz val="22"/>
        <rFont val="仿宋_GB2312"/>
        <charset val="134"/>
      </rPr>
      <t>二、必要性：</t>
    </r>
    <r>
      <rPr>
        <sz val="22"/>
        <rFont val="仿宋_GB2312"/>
        <charset val="134"/>
      </rPr>
      <t xml:space="preserve">坝村经济相对困难，且属于牧区以牧业为生存根本，建设此项目，能大大增大犊牛存活率，为该地区牧民的生活带来保障，后续其他行政村缴纳租金也可在该牛棚饲养犊牛，进一步为坝村创收，一定程度上改善坝村牧民生活条件。                                                       </t>
    </r>
    <r>
      <rPr>
        <b/>
        <sz val="22"/>
        <rFont val="仿宋_GB2312"/>
        <charset val="134"/>
      </rPr>
      <t>三、可行性：</t>
    </r>
    <r>
      <rPr>
        <sz val="22"/>
        <rFont val="仿宋_GB2312"/>
        <charset val="134"/>
      </rPr>
      <t xml:space="preserve">提高犊牛存活率，通过集中养殖增强牛犊体质，为我乡"千牛增收计划"打下良好基础，通过村民自建，村两委、乡政府、县农业农村和科技水利局，监督建造，核查验收。                                                                                                   </t>
    </r>
    <r>
      <rPr>
        <b/>
        <sz val="22"/>
        <rFont val="仿宋_GB2312"/>
        <charset val="134"/>
      </rPr>
      <t>四、管理主体：</t>
    </r>
    <r>
      <rPr>
        <sz val="22"/>
        <rFont val="仿宋_GB2312"/>
        <charset val="134"/>
      </rPr>
      <t xml:space="preserve">村委会及所涉及的户。                                                                                           </t>
    </r>
    <r>
      <rPr>
        <b/>
        <sz val="22"/>
        <rFont val="仿宋_GB2312"/>
        <charset val="134"/>
      </rPr>
      <t>五、管护机制：</t>
    </r>
    <r>
      <rPr>
        <sz val="22"/>
        <rFont val="仿宋_GB2312"/>
        <charset val="134"/>
      </rPr>
      <t xml:space="preserve">该项目涉及的建设内容验收合格后均将交由村委会和所涉及的具体户共同管理，村委会将涉及以上内容的日常维护列入村规民约，进行有效维护。                                                                                                                     </t>
    </r>
    <r>
      <rPr>
        <b/>
        <sz val="22"/>
        <rFont val="仿宋_GB2312"/>
        <charset val="134"/>
      </rPr>
      <t>六、管护经费来源</t>
    </r>
    <r>
      <rPr>
        <sz val="22"/>
        <rFont val="仿宋_GB2312"/>
        <charset val="134"/>
      </rPr>
      <t xml:space="preserve">：维护费用由村集体和所涉及的具体户协调解决，确保各项设施长期稳定运行。                                                                                                                                                                                          </t>
    </r>
  </si>
  <si>
    <r>
      <rPr>
        <b/>
        <sz val="24"/>
        <rFont val="仿宋_GB2312"/>
        <charset val="134"/>
      </rPr>
      <t>社会、经济效益：</t>
    </r>
    <r>
      <rPr>
        <sz val="24"/>
        <rFont val="仿宋_GB2312"/>
        <charset val="134"/>
      </rPr>
      <t>激活产业动能，填补本村特色农业空白，形成示范效应，吸引外出劳动力返乡创业，为乡村发展注入活力。带动群众增收40万元。</t>
    </r>
  </si>
  <si>
    <t>工布江达镇嘎旦村村内主干道建设项目（名称与建设内容不符，建议调整）</t>
  </si>
  <si>
    <t>工布江达镇嘎旦村</t>
  </si>
  <si>
    <r>
      <rPr>
        <b/>
        <sz val="22"/>
        <rFont val="仿宋_GB2312"/>
        <charset val="134"/>
      </rPr>
      <t>一、建设内容：</t>
    </r>
    <r>
      <rPr>
        <sz val="22"/>
        <rFont val="仿宋_GB2312"/>
        <charset val="134"/>
      </rPr>
      <t>修建道路硬化路面5200平米，入户及其他位置硬化零星修补</t>
    </r>
    <r>
      <rPr>
        <b/>
        <sz val="22"/>
        <rFont val="仿宋_GB2312"/>
        <charset val="134"/>
      </rPr>
      <t>考虑（表述再慎重）</t>
    </r>
    <r>
      <rPr>
        <sz val="22"/>
        <rFont val="仿宋_GB2312"/>
        <charset val="134"/>
      </rPr>
      <t xml:space="preserve">300平米，挡墙10米。
</t>
    </r>
    <r>
      <rPr>
        <b/>
        <sz val="22"/>
        <rFont val="仿宋_GB2312"/>
        <charset val="134"/>
      </rPr>
      <t>二、可行性：</t>
    </r>
    <r>
      <rPr>
        <sz val="22"/>
        <rFont val="仿宋_GB2312"/>
        <charset val="134"/>
      </rPr>
      <t xml:space="preserve">项目建设内容为道路硬化等基础设施短板，技术成熟且施工难度低。嘎旦村村委会及村民具备管理能力，巩固提升、强化管理、补齐短板，对嘎旦村人居环境实施全面整治，对村内的乱搭乱建及环境的脏乱差全面治理。污水收集排放。是发展当地经济、实现内外沟通的重要前提。项目区各道路是镇区交通网络的重要组成部分，该项目建设工程的实施，对于改善村内交通状况、方便村内居民出行、提升核心竞争力、完善基础设施建设、改善生态环境、以及促进国民经济的可持续发展都具有重要意义。
</t>
    </r>
    <r>
      <rPr>
        <b/>
        <sz val="22"/>
        <rFont val="仿宋_GB2312"/>
        <charset val="134"/>
      </rPr>
      <t>三、必要性：</t>
    </r>
    <r>
      <rPr>
        <sz val="22"/>
        <rFont val="仿宋_GB2312"/>
        <charset val="134"/>
      </rPr>
      <t xml:space="preserve">嘎旦村现村内基础设施较落后，尚未实现全面乡村振兴及人居环境整治，还需要提升嘎旦村基础设施环境，认真落实农村人居环境整治五年提升行动和乡村建设示范行动，学习借鉴工布江达县其他乡/镇/村人居环境整治经验，健全提升村内基础设施、村容环境整治、乡村建设等长效机制，全面推进乡村生态振兴。
</t>
    </r>
    <r>
      <rPr>
        <b/>
        <sz val="22"/>
        <rFont val="仿宋_GB2312"/>
        <charset val="134"/>
      </rPr>
      <t>四、管理主体：</t>
    </r>
    <r>
      <rPr>
        <sz val="22"/>
        <rFont val="仿宋_GB2312"/>
        <charset val="134"/>
      </rPr>
      <t xml:space="preserve">村委会。                                                                                                         </t>
    </r>
    <r>
      <rPr>
        <b/>
        <sz val="22"/>
        <rFont val="仿宋_GB2312"/>
        <charset val="134"/>
      </rPr>
      <t>五、管护机制：</t>
    </r>
    <r>
      <rPr>
        <sz val="22"/>
        <rFont val="仿宋_GB2312"/>
        <charset val="134"/>
      </rPr>
      <t xml:space="preserve">该项目各项工程验收合格后均将交由嘎旦村村民委员会管理，村委会将涉及以上内容的日常维护列入村规民约，督促全村群众共同维护，产生的维护费用由村集体经济协调经费予以解决。  
</t>
    </r>
    <r>
      <rPr>
        <b/>
        <sz val="22"/>
        <rFont val="仿宋_GB2312"/>
        <charset val="134"/>
      </rPr>
      <t>六、管护经费来源：</t>
    </r>
    <r>
      <rPr>
        <sz val="22"/>
        <rFont val="仿宋_GB2312"/>
        <charset val="134"/>
      </rPr>
      <t xml:space="preserve">维护费用由村集体经济统筹解决，确保各项设施长期稳定运行。                                                                           </t>
    </r>
  </si>
  <si>
    <t>220</t>
  </si>
  <si>
    <t>0</t>
  </si>
  <si>
    <t>22</t>
  </si>
  <si>
    <r>
      <rPr>
        <b/>
        <sz val="24"/>
        <rFont val="仿宋_GB2312"/>
        <charset val="134"/>
      </rPr>
      <t>社会效益：</t>
    </r>
    <r>
      <rPr>
        <sz val="24"/>
        <rFont val="仿宋_GB2312"/>
        <charset val="134"/>
      </rPr>
      <t xml:space="preserve">工布江达县嘎旦村村内主干道提升改造建设项目的实施会完善工布江达镇嘎旦村基础设施，为嘎旦村的未来发展提供更好的基础设施环境条件。  
</t>
    </r>
    <r>
      <rPr>
        <b/>
        <sz val="24"/>
        <rFont val="仿宋_GB2312"/>
        <charset val="134"/>
      </rPr>
      <t>经济效益：</t>
    </r>
    <r>
      <rPr>
        <sz val="24"/>
        <rFont val="仿宋_GB2312"/>
        <charset val="134"/>
      </rPr>
      <t>项目建设期间累计发放劳务报酬20万元（约占项目总投资的10%），有效带动村民短期就业。基础设施完善显著提升村内集体产业运营环境，间接促进集体收益增长。</t>
    </r>
  </si>
  <si>
    <t>仲莎乡麦巴村人居环境提升建设项目（查漏补缺）建议不要写</t>
  </si>
  <si>
    <t>仲莎乡麦巴村</t>
  </si>
  <si>
    <r>
      <rPr>
        <b/>
        <sz val="22"/>
        <rFont val="仿宋_GB2312"/>
        <charset val="134"/>
      </rPr>
      <t>一、建设内容：</t>
    </r>
    <r>
      <rPr>
        <sz val="22"/>
        <rFont val="仿宋_GB2312"/>
        <charset val="134"/>
      </rPr>
      <t>1.饮用蓄水池前需要增设一个1立方米沉砂池、一个闸阀井；2.垃圾桶每户发放，垃圾箱安置在麦巴村村头（70个垃圾桶+1个垃圾箱）。</t>
    </r>
    <r>
      <rPr>
        <b/>
        <sz val="22"/>
        <rFont val="仿宋_GB2312"/>
        <charset val="134"/>
      </rPr>
      <t>建议修改为 垃圾处理设施，70个垃圾桶+1个垃圾箱。</t>
    </r>
    <r>
      <rPr>
        <sz val="22"/>
        <rFont val="仿宋_GB2312"/>
        <charset val="134"/>
      </rPr>
      <t xml:space="preserve">
</t>
    </r>
    <r>
      <rPr>
        <b/>
        <sz val="22"/>
        <rFont val="仿宋_GB2312"/>
        <charset val="134"/>
      </rPr>
      <t>二、可行性与必要性：</t>
    </r>
    <r>
      <rPr>
        <sz val="22"/>
        <rFont val="仿宋_GB2312"/>
        <charset val="134"/>
      </rPr>
      <t xml:space="preserve">麦巴村作为村民聚居地，完善饮水安全与垃圾处理设施是提升村民生活品质的关键。当前该村饮用水依赖蓄水池，但水源易混入泥沙，既影响健康又增加管道维护成本；同时生活垃圾因缺乏规范收集设施，随意堆放污染环境、破坏村容。此次建设中，增设1立方米沉砂池可过滤水源杂质、保障饮水安全，配套闸阀井能灵活控制供水系统，便于设施维护且减少停水影响；为村民每户配垃圾桶、在村头设1个垃圾箱（共70个垃圾桶+1个垃圾箱），可引导垃圾规范投放，形成“户分类-村收集”模式，改善环境卫生。两项建设均贴合村庄实际需求，技术成熟、成本可控、实施难度低，能快速解决饮水与垃圾处理问题，对保障村民基本生活、提升人居环境意义重大，可行性与必要性突出。                                                                                                      </t>
    </r>
    <r>
      <rPr>
        <b/>
        <sz val="22"/>
        <rFont val="仿宋_GB2312"/>
        <charset val="134"/>
      </rPr>
      <t>三、管理主体：</t>
    </r>
    <r>
      <rPr>
        <sz val="22"/>
        <rFont val="仿宋_GB2312"/>
        <charset val="134"/>
      </rPr>
      <t xml:space="preserve">村委会。
</t>
    </r>
    <r>
      <rPr>
        <b/>
        <sz val="22"/>
        <rFont val="仿宋_GB2312"/>
        <charset val="134"/>
      </rPr>
      <t>四、管护机制：</t>
    </r>
    <r>
      <rPr>
        <sz val="22"/>
        <rFont val="仿宋_GB2312"/>
        <charset val="134"/>
      </rPr>
      <t xml:space="preserve">该项目涉及的建设内容验收合格后均将交由村委会管理，村委会将涉及以上内容的日常维护列入村规民约，督促全村群众共同维护。                                                                                                                                       </t>
    </r>
    <r>
      <rPr>
        <b/>
        <sz val="22"/>
        <rFont val="仿宋_GB2312"/>
        <charset val="134"/>
      </rPr>
      <t>五、管护经费来源：</t>
    </r>
    <r>
      <rPr>
        <sz val="22"/>
        <rFont val="仿宋_GB2312"/>
        <charset val="134"/>
      </rPr>
      <t>产生的维护费用由村集体经济协调经费解决。</t>
    </r>
  </si>
  <si>
    <t>扩建</t>
  </si>
  <si>
    <t>仲莎乡人民政府</t>
  </si>
  <si>
    <t>5</t>
  </si>
  <si>
    <r>
      <rPr>
        <b/>
        <sz val="24"/>
        <rFont val="仿宋_GB2312"/>
        <charset val="134"/>
      </rPr>
      <t>社会、经济效益：</t>
    </r>
    <r>
      <rPr>
        <sz val="24"/>
        <rFont val="仿宋_GB2312"/>
        <charset val="134"/>
      </rPr>
      <t>饮用水预处理及垃圾收运设施项目的实施，将进一步改善麦巴村群众用水品质及生产生活环境，将有利于儿童成长和群众健康，确保农村居民与城市居民享有同等的饮水安全和生活环境权利，缩小城乡差距，促进社会和谐。发放劳务报酬5万元。</t>
    </r>
  </si>
  <si>
    <t>工布江达镇达帕萨村人居环境整治建设项目</t>
  </si>
  <si>
    <t>工布江达镇达帕萨村</t>
  </si>
  <si>
    <r>
      <rPr>
        <b/>
        <sz val="22"/>
        <rFont val="仿宋_GB2312"/>
        <charset val="134"/>
      </rPr>
      <t>一、建设内容：</t>
    </r>
    <r>
      <rPr>
        <sz val="22"/>
        <rFont val="仿宋_GB2312"/>
        <charset val="134"/>
      </rPr>
      <t>新建混凝土路面2620.50</t>
    </r>
    <r>
      <rPr>
        <sz val="22"/>
        <rFont val="宋体"/>
        <charset val="134"/>
      </rPr>
      <t>㎡</t>
    </r>
    <r>
      <rPr>
        <sz val="22"/>
        <rFont val="仿宋_GB2312"/>
        <charset val="134"/>
      </rPr>
      <t>、新建路边沟126m、新建路肩墙167m、新建路缘石2493.40m、拆除即有路面908.10</t>
    </r>
    <r>
      <rPr>
        <sz val="22"/>
        <rFont val="宋体"/>
        <charset val="134"/>
      </rPr>
      <t>㎡（建议用</t>
    </r>
    <r>
      <rPr>
        <sz val="22"/>
        <rFont val="仿宋_GB2312"/>
        <charset val="134"/>
      </rPr>
      <t xml:space="preserve"> </t>
    </r>
    <r>
      <rPr>
        <sz val="22"/>
        <rFont val="宋体"/>
        <charset val="134"/>
      </rPr>
      <t>等相关工程）</t>
    </r>
    <r>
      <rPr>
        <sz val="22"/>
        <rFont val="仿宋_GB2312"/>
        <charset val="134"/>
      </rPr>
      <t>，环境整治空间约2000</t>
    </r>
    <r>
      <rPr>
        <sz val="22"/>
        <rFont val="宋体"/>
        <charset val="134"/>
      </rPr>
      <t>㎡（建议交由群众投工投劳完成）</t>
    </r>
    <r>
      <rPr>
        <sz val="22"/>
        <rFont val="仿宋_GB2312"/>
        <charset val="134"/>
      </rPr>
      <t xml:space="preserve">。                                                                                                                                   </t>
    </r>
    <r>
      <rPr>
        <b/>
        <sz val="22"/>
        <rFont val="仿宋_GB2312"/>
        <charset val="134"/>
      </rPr>
      <t>二、可行性：</t>
    </r>
    <r>
      <rPr>
        <sz val="22"/>
        <rFont val="仿宋_GB2312"/>
        <charset val="134"/>
      </rPr>
      <t>符合国家战略，项目紧扣“乡村振兴战略”中“生态宜居”要求，以及《农村人居环境整治提升五年行动方案》等国家级政策，方向与顶层设计一致，改善居住体验，提升生活质量。</t>
    </r>
    <r>
      <rPr>
        <b/>
        <sz val="22"/>
        <rFont val="仿宋_GB2312"/>
        <charset val="134"/>
      </rPr>
      <t xml:space="preserve">  （可行性应从项目本身出发，项目前置手续办理出发）                                                                                                                      三、必要性: </t>
    </r>
    <r>
      <rPr>
        <sz val="22"/>
        <rFont val="仿宋_GB2312"/>
        <charset val="134"/>
      </rPr>
      <t xml:space="preserve">本项目可以有效地完善农村居民生活环境，提升生活质量。  </t>
    </r>
    <r>
      <rPr>
        <b/>
        <sz val="22"/>
        <rFont val="仿宋_GB2312"/>
        <charset val="134"/>
      </rPr>
      <t xml:space="preserve">                                                   四、管理主体：</t>
    </r>
    <r>
      <rPr>
        <sz val="22"/>
        <rFont val="仿宋_GB2312"/>
        <charset val="134"/>
      </rPr>
      <t xml:space="preserve">村委会。   </t>
    </r>
    <r>
      <rPr>
        <b/>
        <sz val="22"/>
        <rFont val="仿宋_GB2312"/>
        <charset val="134"/>
      </rPr>
      <t xml:space="preserve">      </t>
    </r>
    <r>
      <rPr>
        <sz val="22"/>
        <rFont val="仿宋_GB2312"/>
        <charset val="134"/>
      </rPr>
      <t xml:space="preserve">                                                                                                       </t>
    </r>
    <r>
      <rPr>
        <b/>
        <sz val="22"/>
        <rFont val="仿宋_GB2312"/>
        <charset val="134"/>
      </rPr>
      <t>五、管护机制：</t>
    </r>
    <r>
      <rPr>
        <sz val="22"/>
        <rFont val="仿宋_GB2312"/>
        <charset val="134"/>
      </rPr>
      <t xml:space="preserve">该项目涉及的建设内容验收合格后均将交由村委会管理，村委会将涉及以上内容的日常维护列入村规民约，督促全村群众共同维护。                                                                                                                                                                                                               </t>
    </r>
    <r>
      <rPr>
        <b/>
        <sz val="22"/>
        <rFont val="仿宋_GB2312"/>
        <charset val="134"/>
      </rPr>
      <t>六、管护经费来源：</t>
    </r>
    <r>
      <rPr>
        <sz val="22"/>
        <rFont val="仿宋_GB2312"/>
        <charset val="134"/>
      </rPr>
      <t xml:space="preserve">维护费用由村集体经济统筹解决，确保各项设施长期稳定运行。   </t>
    </r>
  </si>
  <si>
    <r>
      <rPr>
        <b/>
        <sz val="24"/>
        <rFont val="仿宋_GB2312"/>
        <charset val="134"/>
      </rPr>
      <t>社会、经济效益：</t>
    </r>
    <r>
      <rPr>
        <sz val="24"/>
        <rFont val="仿宋_GB2312"/>
        <charset val="134"/>
      </rPr>
      <t>拓宽后的村道能满足私家车、农用车等交通工具的双向通行需求，提高了道路的安全性和通行效率，方便村民上学、就医、外出务工等，极大地改善了村民的出行条件，提升了生活质量。发放劳务报酬28万元。</t>
    </r>
  </si>
  <si>
    <t>设计已完成、前置手续已完成</t>
  </si>
  <si>
    <t>加兴乡下巴塘村人居环境整治建设项目</t>
  </si>
  <si>
    <t>加兴乡下巴塘村</t>
  </si>
  <si>
    <r>
      <rPr>
        <b/>
        <sz val="22"/>
        <rFont val="仿宋_GB2312"/>
        <charset val="134"/>
      </rPr>
      <t>一、建设内容：</t>
    </r>
    <r>
      <rPr>
        <sz val="22"/>
        <rFont val="仿宋_GB2312"/>
        <charset val="134"/>
      </rPr>
      <t>1.道路工程：混凝土道路维修1250</t>
    </r>
    <r>
      <rPr>
        <sz val="22"/>
        <rFont val="宋体"/>
        <charset val="134"/>
      </rPr>
      <t>㎡</t>
    </r>
    <r>
      <rPr>
        <sz val="22"/>
        <rFont val="仿宋_GB2312"/>
        <charset val="134"/>
      </rPr>
      <t>，混泥土道路硬化1050</t>
    </r>
    <r>
      <rPr>
        <sz val="22"/>
        <rFont val="宋体"/>
        <charset val="134"/>
      </rPr>
      <t>㎡</t>
    </r>
    <r>
      <rPr>
        <sz val="22"/>
        <rFont val="仿宋_GB2312"/>
        <charset val="134"/>
      </rPr>
      <t>，2.新建路灯4盏，3.排污工程项目一共69户，4.新建公共卫生间1座38.34</t>
    </r>
    <r>
      <rPr>
        <sz val="22"/>
        <rFont val="宋体"/>
        <charset val="134"/>
      </rPr>
      <t>㎡</t>
    </r>
    <r>
      <rPr>
        <sz val="22"/>
        <rFont val="仿宋_GB2312"/>
        <charset val="134"/>
      </rPr>
      <t xml:space="preserve">，5.新建下沉式背水台40座，6.维修道路井盖30个。                                                                                        </t>
    </r>
    <r>
      <rPr>
        <b/>
        <sz val="22"/>
        <rFont val="仿宋_GB2312"/>
        <charset val="134"/>
      </rPr>
      <t>二、可行性及必要性：</t>
    </r>
    <r>
      <rPr>
        <sz val="22"/>
        <rFont val="仿宋_GB2312"/>
        <charset val="134"/>
      </rPr>
      <t xml:space="preserve">该项目建设是加快乡村人居环境整治，提高人居环境质量，其中村内排污涉及69户，村内大多数为旱厕，生活污水，村民将自家管道从厕所、厨房接出后，直接排到周围的河沟或自然散排，整个村庄无化粪池，造成环境污染，现场调研全村排污管道已修建十多年，管道老化、损坏、堵塞，已不能满足全村的排污需求，此次针对现状对村内管道进行重新设计，村内地势高低不平采用分断式的排污。②目前村内已实现给水全覆盖，但自来水入户率尚未达到 100%。未通水的情况主要涉及两类用户：一是部分新建房屋因建设时间较晚，尚未完成通水流程；二是受集镇管道改造影响，集镇供水主管道已从 110 规格升级为 200 规格，而部分用户家中仍使用 110 规格管道，因管道规格不匹配导致供水压力不足，暂未实现通水。③下巴塘村自然组柴多岗村目前村内没有一座公厕，已无法满足村内的需求。本次新增公共卫生间，解决村内公共服务设施问题，同时改善人居环境。④村主干道基本完成硬化，但有些路段出现损坏严重影响村民出行安全，需要修补，此处针对损坏路段进行路面维修。有些道路处于地势低洼地段，从而导致积水严重。通过项目建成后使下巴塘村基础设施和环境得到相应的改善。                                                                                                   </t>
    </r>
    <r>
      <rPr>
        <b/>
        <sz val="22"/>
        <rFont val="仿宋_GB2312"/>
        <charset val="134"/>
      </rPr>
      <t>三、管理主体：</t>
    </r>
    <r>
      <rPr>
        <sz val="22"/>
        <rFont val="仿宋_GB2312"/>
        <charset val="134"/>
      </rPr>
      <t xml:space="preserve">村委会。   
</t>
    </r>
    <r>
      <rPr>
        <b/>
        <sz val="22"/>
        <rFont val="仿宋_GB2312"/>
        <charset val="134"/>
      </rPr>
      <t>四、管护机制：</t>
    </r>
    <r>
      <rPr>
        <sz val="22"/>
        <rFont val="仿宋_GB2312"/>
        <charset val="134"/>
      </rPr>
      <t xml:space="preserve">该项目涉及的建设内容验收合格后均将交由村委会管理，村委会将涉及以上内容的日常维护列入村规民约，督促全村群众共同维护。                                                                                                                                                                                                                                   </t>
    </r>
    <r>
      <rPr>
        <b/>
        <sz val="22"/>
        <rFont val="仿宋_GB2312"/>
        <charset val="134"/>
      </rPr>
      <t>五、管护经费来源</t>
    </r>
    <r>
      <rPr>
        <sz val="22"/>
        <rFont val="仿宋_GB2312"/>
        <charset val="134"/>
      </rPr>
      <t xml:space="preserve">：维护费用由村集体经济统筹解决，确保各项设施长期稳定运行。                                                 
</t>
    </r>
  </si>
  <si>
    <r>
      <rPr>
        <b/>
        <sz val="24"/>
        <rFont val="仿宋_GB2312"/>
        <charset val="134"/>
      </rPr>
      <t>社会、经济效益：</t>
    </r>
    <r>
      <rPr>
        <sz val="24"/>
        <rFont val="仿宋_GB2312"/>
        <charset val="134"/>
      </rPr>
      <t>该项目工程实施解决了出行问题，实现农村现代化，加快了城镇化步伐，同步改善农村经济发展状况与落后的工作生活居住条件，在提高村庄整体功能、提升群众生活质量和水平的同时，激发群众参与度，促进村庄产业发展、改善投资环境筑牢经济根基。发放劳务报酬51.6万元。</t>
    </r>
  </si>
  <si>
    <t>错高乡罗池村人居环境提升建设项目（查漏补缺）同上</t>
  </si>
  <si>
    <t>错高乡罗池村</t>
  </si>
  <si>
    <r>
      <rPr>
        <b/>
        <sz val="22"/>
        <rFont val="仿宋_GB2312"/>
        <charset val="134"/>
      </rPr>
      <t>一、建设内容：</t>
    </r>
    <r>
      <rPr>
        <sz val="22"/>
        <rFont val="仿宋_GB2312"/>
        <charset val="134"/>
      </rPr>
      <t xml:space="preserve">罗池村实施长度约1000米的引水管及设施提升改造工程，新建30个路灯，以及新建约1000平方米的打麦场硬化等附属设施工程。
</t>
    </r>
    <r>
      <rPr>
        <b/>
        <sz val="22"/>
        <rFont val="仿宋_GB2312"/>
        <charset val="134"/>
      </rPr>
      <t>二、项目可行性：</t>
    </r>
    <r>
      <rPr>
        <sz val="22"/>
        <rFont val="仿宋_GB2312"/>
        <charset val="134"/>
      </rPr>
      <t xml:space="preserve">项目依托罗池村现有新措景区产业基础（年均增收420万元），具备稳定的经济支撑；2022年已实施同类建设项目，具备成熟实施经验；管护主体明确（村股份经济合作社+村委会），并设立年收益5%的专项管护资金，确保长效运维机制，符合西藏乡村振兴补助资金管理要求。
</t>
    </r>
    <r>
      <rPr>
        <b/>
        <sz val="22"/>
        <rFont val="仿宋_GB2312"/>
        <charset val="134"/>
      </rPr>
      <t>三、项目必要性：</t>
    </r>
    <r>
      <rPr>
        <sz val="22"/>
        <rFont val="仿宋_GB2312"/>
        <charset val="134"/>
      </rPr>
      <t xml:space="preserve">1.民生短板亟需补齐：部分引水管未实施、路灯缺失、打麦场未硬化等问题直接影响村民安全饮水、夜间出行及农业生产效率。
2.旅游配套升级需求：作为知名景区所在地，村容村貌提升是强化旅游服务能力、延伸消费链条的关键环节。3.政策衔接要求：符合西藏乡村振兴资金"巩固脱贫成果、改善人居环境"的核心使用方向，是对前期和美乡村建设的精准补充。
</t>
    </r>
    <r>
      <rPr>
        <b/>
        <sz val="22"/>
        <rFont val="仿宋_GB2312"/>
        <charset val="134"/>
      </rPr>
      <t>四、管理主体：</t>
    </r>
    <r>
      <rPr>
        <sz val="22"/>
        <rFont val="仿宋_GB2312"/>
        <charset val="134"/>
      </rPr>
      <t xml:space="preserve">村委会。                                                                                                                              </t>
    </r>
    <r>
      <rPr>
        <b/>
        <sz val="22"/>
        <rFont val="仿宋_GB2312"/>
        <charset val="134"/>
      </rPr>
      <t>五、管护机制：</t>
    </r>
    <r>
      <rPr>
        <sz val="22"/>
        <rFont val="仿宋_GB2312"/>
        <charset val="134"/>
      </rPr>
      <t xml:space="preserve">该项目涉及的建设内容验收合格后均将交由村委会管理，村委会将涉及以上内容的日常维护列入村规民约，督促全村群众共同维护。
</t>
    </r>
    <r>
      <rPr>
        <b/>
        <sz val="22"/>
        <rFont val="仿宋_GB2312"/>
        <charset val="134"/>
      </rPr>
      <t>六、管护经费来源：</t>
    </r>
    <r>
      <rPr>
        <sz val="22"/>
        <rFont val="仿宋_GB2312"/>
        <charset val="134"/>
      </rPr>
      <t>每年村集体收益中的5%用于村内基础设施的管护。</t>
    </r>
  </si>
  <si>
    <r>
      <rPr>
        <b/>
        <sz val="24"/>
        <rFont val="仿宋_GB2312"/>
        <charset val="134"/>
      </rPr>
      <t>社会效益：</t>
    </r>
    <r>
      <rPr>
        <sz val="24"/>
        <rFont val="仿宋_GB2312"/>
        <charset val="134"/>
      </rPr>
      <t xml:space="preserve">1.提升生活品质：保障382名村民饮水安全，改善夜间照明条件，降低公共安全隐患。2.增强治理能力：通过集体管护机制强化村民自治参与，培育共建共治共享意识。3.树立示范效应：打造西藏旅游乡村人居环境提质样板，辐射带动区域乡村振兴实践。
</t>
    </r>
    <r>
      <rPr>
        <b/>
        <sz val="24"/>
        <rFont val="仿宋_GB2312"/>
        <charset val="134"/>
      </rPr>
      <t>经济效益：</t>
    </r>
    <r>
      <rPr>
        <sz val="24"/>
        <rFont val="仿宋_GB2312"/>
        <charset val="134"/>
      </rPr>
      <t>1.降本增效：引水工程降低取水成本，打麦场硬化减少粮食损耗（预估年节约生产成本超5万元）。2.旅游增值潜力：环境升级提升景区吸引力，间接促进民宿、餐饮等二次消费增长。3.劳务增收：项目实施期间发放20万元劳务报酬，直接惠及本地劳动力。</t>
    </r>
  </si>
  <si>
    <t>工布江达镇扎玛村庭院整治建设项目</t>
  </si>
  <si>
    <t>工布江达镇扎玛村</t>
  </si>
  <si>
    <r>
      <rPr>
        <b/>
        <sz val="22"/>
        <rFont val="仿宋_GB2312"/>
        <charset val="134"/>
      </rPr>
      <t>一、建设内容：</t>
    </r>
    <r>
      <rPr>
        <sz val="22"/>
        <rFont val="仿宋_GB2312"/>
        <charset val="134"/>
      </rPr>
      <t>扎玛村共有63户，新建围墙约3300米（是否公共围墙、补贴形式），三类标准补贴1米320元计算。（庭院经济63户</t>
    </r>
    <r>
      <rPr>
        <b/>
        <sz val="22"/>
        <rFont val="仿宋_GB2312"/>
        <charset val="134"/>
      </rPr>
      <t>具体内容写上</t>
    </r>
    <r>
      <rPr>
        <sz val="22"/>
        <rFont val="仿宋_GB2312"/>
        <charset val="134"/>
      </rPr>
      <t xml:space="preserve">，1户3000元计算）
管护机制：该项目涉及的建设内容验收合格后均将交由村委会管理，村委会将涉及以上内容的日常维护列入村规民约，督促全村群众共同维护，产生的维护费用由村集体经济协调经费予以解决。                                                                                                                                         </t>
    </r>
    <r>
      <rPr>
        <b/>
        <sz val="22"/>
        <rFont val="仿宋_GB2312"/>
        <charset val="134"/>
      </rPr>
      <t>二、可行性：</t>
    </r>
    <r>
      <rPr>
        <sz val="22"/>
        <rFont val="仿宋_GB2312"/>
        <charset val="134"/>
      </rPr>
      <t>1.符合乡村建设政策：项目紧扣国家“乡村振兴战略”中“生态宜居”“村容整洁”要求，也契合西藏自治区及林芝市关于农村人居环境整治、美丽乡村建设的专项政策方向与上级政策导向高度一致，不存在政策层面的阻碍。2.社会可行，群众意愿强烈：现有围墙可能存在破损、杂乱等问题，既影响村容美观，也存在安全隐患（如墙体倒塌风险）。</t>
    </r>
    <r>
      <rPr>
        <b/>
        <sz val="22"/>
        <rFont val="仿宋_GB2312"/>
        <charset val="134"/>
      </rPr>
      <t xml:space="preserve">（可行性应从项目本身出发，项目前置手续办理出发） </t>
    </r>
    <r>
      <rPr>
        <sz val="22"/>
        <rFont val="仿宋_GB2312"/>
        <charset val="134"/>
      </rPr>
      <t xml:space="preserve">  </t>
    </r>
    <r>
      <rPr>
        <b/>
        <sz val="22"/>
        <rFont val="仿宋_GB2312"/>
        <charset val="134"/>
      </rPr>
      <t xml:space="preserve">
三、必要性：</t>
    </r>
    <r>
      <rPr>
        <sz val="22"/>
        <rFont val="仿宋_GB2312"/>
        <charset val="134"/>
      </rPr>
      <t xml:space="preserve">消除安全隐患，保障村民居住安全的迫切需求。扎玛村现有部分围墙存在年久失修问题，如墙体开裂、砖石松动、基础沉降等，尤其在雨雪天气易发生倒塌风险，直接威胁村民（尤其是老人、儿童）的人身安全及院内财产安全。改造项目通过加固墙体、修复破损结构，可彻底消除安全隐患，是保障村民基本居住安全的必要举措，避免安全事故对村民生活造成影响。                                                                                                                             </t>
    </r>
    <r>
      <rPr>
        <b/>
        <sz val="22"/>
        <rFont val="仿宋_GB2312"/>
        <charset val="134"/>
      </rPr>
      <t>四、管理主体：</t>
    </r>
    <r>
      <rPr>
        <sz val="22"/>
        <rFont val="仿宋_GB2312"/>
        <charset val="134"/>
      </rPr>
      <t xml:space="preserve">具体户。                                                                                                                                 </t>
    </r>
    <r>
      <rPr>
        <b/>
        <sz val="22"/>
        <rFont val="仿宋_GB2312"/>
        <charset val="134"/>
      </rPr>
      <t>五、管护机制：</t>
    </r>
    <r>
      <rPr>
        <sz val="22"/>
        <rFont val="仿宋_GB2312"/>
        <charset val="134"/>
      </rPr>
      <t>该项目涉及的建设内容验收合格后均将交由所涉及的具体户进行管理</t>
    </r>
    <r>
      <rPr>
        <b/>
        <sz val="22"/>
        <rFont val="仿宋_GB2312"/>
        <charset val="134"/>
      </rPr>
      <t>（与建设内容中的管护机制 合并描述）</t>
    </r>
    <r>
      <rPr>
        <sz val="22"/>
        <rFont val="仿宋_GB2312"/>
        <charset val="134"/>
      </rPr>
      <t xml:space="preserve">。
</t>
    </r>
    <r>
      <rPr>
        <b/>
        <sz val="22"/>
        <rFont val="仿宋_GB2312"/>
        <charset val="134"/>
      </rPr>
      <t>六、管护经费来源：</t>
    </r>
    <r>
      <rPr>
        <sz val="22"/>
        <rFont val="仿宋_GB2312"/>
        <charset val="134"/>
      </rPr>
      <t>由所涉及的具体户自行承担。</t>
    </r>
  </si>
  <si>
    <r>
      <rPr>
        <b/>
        <sz val="24"/>
        <rFont val="仿宋_GB2312"/>
        <charset val="134"/>
      </rPr>
      <t>社会效益：</t>
    </r>
    <r>
      <rPr>
        <sz val="24"/>
        <rFont val="仿宋_GB2312"/>
        <charset val="134"/>
      </rPr>
      <t>改造危旧围墙，可消除墙体倒塌对行人、车辆的安全隐患；改造围墙时融入地方特色、文化元素或采用生态环保材料，能与周边自然、人文景观更好融合，提升区域景观品质，美化城乡环境。</t>
    </r>
  </si>
  <si>
    <t>无需办理前置手续。</t>
  </si>
  <si>
    <t>（四）高原和美乡村（整村推进类）</t>
  </si>
  <si>
    <t>工布江达镇宾格村高原和美乡村建设项目</t>
  </si>
  <si>
    <t>工布江达镇宾格村</t>
  </si>
  <si>
    <r>
      <rPr>
        <b/>
        <sz val="22"/>
        <rFont val="仿宋_GB2312"/>
        <charset val="134"/>
      </rPr>
      <t>一、建设内容：</t>
    </r>
    <r>
      <rPr>
        <sz val="22"/>
        <rFont val="仿宋_GB2312"/>
        <charset val="134"/>
      </rPr>
      <t>给水提升：给水主管4410m，给水支管2632m，新建蓄水池及取水口1座，（原水源地萎缩、干枯，新建取水口将解决整村饮水问题），新建水台26座：结合已有排水管道提升改造（雨污河流）：改造382.5m新建钢带增强聚乙烯螺旋波纹管排污管网3357.5m，三级沉淀池1座，新建4立方米钢筋混泥土化粪池2座：道路修复5562.11</t>
    </r>
    <r>
      <rPr>
        <sz val="22"/>
        <rFont val="宋体"/>
        <charset val="134"/>
      </rPr>
      <t>㎡</t>
    </r>
    <r>
      <rPr>
        <sz val="22"/>
        <rFont val="仿宋_GB2312"/>
        <charset val="134"/>
      </rPr>
      <t>,新建道路848.21</t>
    </r>
    <r>
      <rPr>
        <sz val="22"/>
        <rFont val="宋体"/>
        <charset val="134"/>
      </rPr>
      <t>㎡</t>
    </r>
    <r>
      <rPr>
        <sz val="22"/>
        <rFont val="仿宋_GB2312"/>
        <charset val="134"/>
      </rPr>
      <t>，新建1.5m高挡墙254.45m（预防山体滑坡），新建3m高挡墙175.76m(保护路基），新建路灯28盏，维修路灯19盏，庭院整治46户</t>
    </r>
    <r>
      <rPr>
        <b/>
        <sz val="22"/>
        <rFont val="仿宋_GB2312"/>
        <charset val="134"/>
      </rPr>
      <t>是否庭院经济</t>
    </r>
    <r>
      <rPr>
        <sz val="22"/>
        <rFont val="仿宋_GB2312"/>
        <charset val="134"/>
      </rPr>
      <t xml:space="preserve">（果疏种植）。
</t>
    </r>
    <r>
      <rPr>
        <b/>
        <sz val="22"/>
        <rFont val="仿宋_GB2312"/>
        <charset val="134"/>
      </rPr>
      <t>二、可行性及必要性：</t>
    </r>
    <r>
      <rPr>
        <sz val="22"/>
        <rFont val="仿宋_GB2312"/>
        <charset val="134"/>
      </rPr>
      <t xml:space="preserve">宾格村46户，165人。为了适应当地的经济增长和社会发展需要，满足农村环境卫生和规划需求，提升整体形象，村落基础设施建设，是非常必要和紧追的，本项目建设将村内人居环境整治，提高人居环境质量，原有水原地萎缩、干枯，本次对水源地进行新建以解决整村饮水问题，新建入户道路，改善群众出行条件：村内只有部分居民污水管网覆盖，大部分无污水管网，既有污水管网末设置末端化粪池，污水直排到河道，严重影响生态环境，本次对既有污水管网提升，新建末端化粪池，未连接排污管网的每户新建］1座4立方米独立化粪池：村内路灯大量已经损坏无法正常使用，通过维修路灯、新增路灯解决村庄照明问题。                                                                                                                                         </t>
    </r>
    <r>
      <rPr>
        <b/>
        <sz val="22"/>
        <rFont val="仿宋_GB2312"/>
        <charset val="134"/>
      </rPr>
      <t>三、管理主体：</t>
    </r>
    <r>
      <rPr>
        <sz val="22"/>
        <rFont val="仿宋_GB2312"/>
        <charset val="134"/>
      </rPr>
      <t xml:space="preserve">村委会。  </t>
    </r>
    <r>
      <rPr>
        <b/>
        <sz val="22"/>
        <rFont val="仿宋_GB2312"/>
        <charset val="134"/>
      </rPr>
      <t xml:space="preserve">                                                                                                                                    四、管护机制：</t>
    </r>
    <r>
      <rPr>
        <sz val="22"/>
        <rFont val="仿宋_GB2312"/>
        <charset val="134"/>
      </rPr>
      <t xml:space="preserve">项目建成后，太阳能路灯、饮水工程、排污工程等设施验收合格后移交村委会管理。村委会将制定专项管护制度，将设施日常维护纳入村规民约，明确村民责任义务，形成全民参与维护的良好氛围。同时，建立健全设施巡查机制，定期对设施进行检查、维护与保养。                                                             </t>
    </r>
    <r>
      <rPr>
        <b/>
        <sz val="22"/>
        <rFont val="仿宋_GB2312"/>
        <charset val="134"/>
      </rPr>
      <t>五、管护经费来源：</t>
    </r>
    <r>
      <rPr>
        <sz val="22"/>
        <rFont val="仿宋_GB2312"/>
        <charset val="134"/>
      </rPr>
      <t xml:space="preserve">维护费用由村集体经济统筹解决，确保各项设施长期稳定运行。                                                 
</t>
    </r>
  </si>
  <si>
    <t>82.16</t>
  </si>
  <si>
    <r>
      <rPr>
        <b/>
        <sz val="24"/>
        <rFont val="仿宋_GB2312"/>
        <charset val="134"/>
      </rPr>
      <t>社会、经济效益：</t>
    </r>
    <r>
      <rPr>
        <sz val="24"/>
        <rFont val="仿宋_GB2312"/>
        <charset val="134"/>
      </rPr>
      <t>基础设施改造和新建将促进社会的和谐与稳定。改善的给水和道路设施将减少农村地区的基础设施不平衡问题，提高农村居民的生活条件，缩小城乡差距，促进村内增收，发放劳务报酬82.16万元。</t>
    </r>
  </si>
  <si>
    <t>设计已完成、已办理前置手续</t>
  </si>
  <si>
    <t>仲莎乡林则村高原和美乡村建设项目</t>
  </si>
  <si>
    <t>仲莎乡林则村</t>
  </si>
  <si>
    <r>
      <rPr>
        <b/>
        <sz val="22"/>
        <rFont val="仿宋_GB2312"/>
        <charset val="134"/>
      </rPr>
      <t>一、建设内容：</t>
    </r>
    <r>
      <rPr>
        <sz val="22"/>
        <rFont val="仿宋_GB2312"/>
        <charset val="134"/>
      </rPr>
      <t>1、</t>
    </r>
    <r>
      <rPr>
        <b/>
        <sz val="22"/>
        <rFont val="仿宋_GB2312"/>
        <charset val="134"/>
      </rPr>
      <t>林则自然村</t>
    </r>
    <r>
      <rPr>
        <sz val="22"/>
        <rFont val="仿宋_GB2312"/>
        <charset val="134"/>
      </rPr>
      <t>（69户）道路修缮：完成300m村内道路维修，新建80m入户道路。污水管网改造：维修600m管网，修复12座检查井，改造5座雨水口。照明设施更新：新增21盏路灯，维修35盏损坏路灯。公共设施建设：架设3座5米牧区道路钢架桥；修建1.5公里C25混凝土排洪渠。补贴类：实施69户庭院整治及庭院经济一类（种植）补贴。2、邦达自然村（55户）污水管网建设：铺设2200米DN400双壁波纹管，建设55座入户沉淀池、1650米DN200PVC-C入户支管，配套建设1座75m</t>
    </r>
    <r>
      <rPr>
        <sz val="22"/>
        <rFont val="宋体"/>
        <charset val="134"/>
      </rPr>
      <t>³</t>
    </r>
    <r>
      <rPr>
        <sz val="22"/>
        <rFont val="仿宋_GB2312"/>
        <charset val="134"/>
      </rPr>
      <t>集中化粪池。道路与照明改善：新建87.5m入户道路；新增17盏路灯，维修25盏故障路灯。公共设施建设：建设1座50</t>
    </r>
    <r>
      <rPr>
        <sz val="22"/>
        <rFont val="宋体"/>
        <charset val="134"/>
      </rPr>
      <t>㎡</t>
    </r>
    <r>
      <rPr>
        <sz val="22"/>
        <rFont val="仿宋_GB2312"/>
        <charset val="134"/>
      </rPr>
      <t>公厕；架设2座5米牧区道路钢架桥；修建500米村边河道2m高仰斜式挡墙。补贴类：实施55户庭院整治及庭院经济一类（种植）补贴。3、尼丁自然村（23户）供水与道路建设：新建一座取水口，一座沉砂池，一座100m</t>
    </r>
    <r>
      <rPr>
        <sz val="22"/>
        <rFont val="宋体"/>
        <charset val="134"/>
      </rPr>
      <t>³</t>
    </r>
    <r>
      <rPr>
        <sz val="22"/>
        <rFont val="仿宋_GB2312"/>
        <charset val="134"/>
      </rPr>
      <t>蓄水池，PE100级DN110输水管道700m，PE100级DN80输水管道280m，入户管（dn25）1155m，入户井、背水台23座；维修296m村内道路，新建356m挡土墙。污水管网建设：铺设1560米DN400双壁波纹管，建设23座入户沉淀池、950米DN200PVC-C入户支管，配套建设1座50m</t>
    </r>
    <r>
      <rPr>
        <sz val="22"/>
        <rFont val="宋体"/>
        <charset val="134"/>
      </rPr>
      <t>³</t>
    </r>
    <r>
      <rPr>
        <sz val="22"/>
        <rFont val="仿宋_GB2312"/>
        <charset val="134"/>
      </rPr>
      <t>集中化粪池。道路与照明改善：新增7盏路灯；新建108m入户道路。补贴类：实施23户庭院整治及庭院经济一类（种植）补贴。4、纳巴自然村（16户）道路设施建设：新建265m村内道路，配套建设300m防护栏、265m边沟与275m路肩墙。污水管网改造：维修55m管网，修复2座检查井。照明改善：新增6盏路灯。补贴类：实施16户庭院整治及庭院经济一类（种植）补贴。5、结岗自然村（18户）公共设施建设：安装220m道路护栏及120浆砌石1.5m高挡土墙。照明改善：新增6盏路灯。公共设施建设：架设1座5米、1座3米牧区道路钢架桥。补贴类：实施18户庭院整治及庭院经济一类（种植）补贴。</t>
    </r>
    <r>
      <rPr>
        <b/>
        <sz val="22"/>
        <rFont val="仿宋_GB2312"/>
        <charset val="134"/>
      </rPr>
      <t>（该项目需覆盖到所有自然村）</t>
    </r>
    <r>
      <rPr>
        <sz val="22"/>
        <rFont val="仿宋_GB2312"/>
        <charset val="134"/>
      </rPr>
      <t xml:space="preserve">
</t>
    </r>
    <r>
      <rPr>
        <b/>
        <sz val="22"/>
        <rFont val="仿宋_GB2312"/>
        <charset val="134"/>
      </rPr>
      <t>二、可行性及必要性：</t>
    </r>
    <r>
      <rPr>
        <sz val="22"/>
        <rFont val="仿宋_GB2312"/>
        <charset val="134"/>
      </rPr>
      <t xml:space="preserve">林则村下辖林则、邦达、尼丁、纳巴、结岗5个自然村，共计181户758人。随着当地经济社会快速发展，推进村落基础设施建设势在必行，具体体现在以下方面：人居环境提升：项目通过全面推进人居环境整治，从道路修缮、污水管网建设到庭院整治等多维度发力，显著提升人居环境质量，塑造村庄良好形象。交通条件改善：部分主干道破损严重，入户土路雨天通行困难。修复主干道、新建入户道路，能有效解决村民出行难题，为生产生活提供便利。公共设施完善：部分村庄缺乏公厕，卫生状况不佳。新建水冲式公厕，既满足群众使用需求，又改善村庄卫生环境。照明系统修复：村内大量路灯损坏，夜间出行存在安全隐患。新增和维修路灯，可保障村民夜间出行安全，提升生活幸福感。排污系统升级：邦达村、尼丁村未建排污设施，林则村、纳巴村既有管网损坏严重。新建与修复排污设施，可有效解决污水排放问题，改善村庄环境卫生，保护生态环境。                                                                                                          </t>
    </r>
    <r>
      <rPr>
        <b/>
        <sz val="22"/>
        <rFont val="仿宋_GB2312"/>
        <charset val="134"/>
      </rPr>
      <t>三、管理主体：</t>
    </r>
    <r>
      <rPr>
        <sz val="22"/>
        <rFont val="仿宋_GB2312"/>
        <charset val="134"/>
      </rPr>
      <t xml:space="preserve">村委会。
</t>
    </r>
    <r>
      <rPr>
        <b/>
        <sz val="22"/>
        <rFont val="仿宋_GB2312"/>
        <charset val="134"/>
      </rPr>
      <t>四、管护机制：</t>
    </r>
    <r>
      <rPr>
        <sz val="22"/>
        <rFont val="仿宋_GB2312"/>
        <charset val="134"/>
      </rPr>
      <t xml:space="preserve">项目建成后，太阳能路灯、排污工程等设施验收合格后移交村委会管理。村委会将制定专项管护制度，将设施日常维护纳入村规民约，明确村民责任义务，形成全民参与维护的良好氛围。同时，建立健全设施巡查机制，定期对设施进行检查、维护与保养。                                                                                                                              </t>
    </r>
    <r>
      <rPr>
        <b/>
        <sz val="22"/>
        <rFont val="仿宋_GB2312"/>
        <charset val="134"/>
      </rPr>
      <t>五、管护经费来源：</t>
    </r>
    <r>
      <rPr>
        <sz val="22"/>
        <rFont val="仿宋_GB2312"/>
        <charset val="134"/>
      </rPr>
      <t xml:space="preserve">维护费用由村集体经济统筹解决，确保各项设施长期稳定运行。                                                                                           </t>
    </r>
  </si>
  <si>
    <r>
      <rPr>
        <b/>
        <sz val="24"/>
        <rFont val="仿宋_GB2312"/>
        <charset val="134"/>
      </rPr>
      <t>社会、经济效益：</t>
    </r>
    <r>
      <rPr>
        <sz val="24"/>
        <rFont val="仿宋_GB2312"/>
        <charset val="134"/>
      </rPr>
      <t>村庄改造提升建成成果惠及181户758人，提升农牧民群众生产生活获得感，改变村庄风貌。计划吸收当地252名劳动力参与务工，实际务工人数以工程进场施工为准。发放劳务报酬240.5万元。</t>
    </r>
  </si>
  <si>
    <t>仲莎乡翁布朗村高原和美乡村建设项目</t>
  </si>
  <si>
    <t>仲莎乡翁布朗村</t>
  </si>
  <si>
    <r>
      <rPr>
        <b/>
        <sz val="22"/>
        <rFont val="仿宋_GB2312"/>
        <charset val="134"/>
      </rPr>
      <t>一、建设内容：</t>
    </r>
    <r>
      <rPr>
        <sz val="22"/>
        <rFont val="仿宋_GB2312"/>
        <charset val="134"/>
      </rPr>
      <t xml:space="preserve">1、道路工程：对现状破损主路、支路进行维修长度约402m，原宽度3m，加宽至4m（4米超出标准），维修及新建入户路188m。新建挡土墙1000m。新建牧区道路混凝土桥梁3座跨度分别为5m、8m、15m，新增加现有道路涵洞12处。2、照明工程：维修太阳能路灯27盏。3、排污工程：各户在其院内设置一座钢筋混凝土化粪池，总计26座。4、饮水工程：新建机井18座，配套管理房18座（在核实此项内容），新建取水口2座，蓄水池1座以及配套的引水管，防冻式水龙头22座。5、补贴类：牦牛入户养殖、庭院整治26户。
</t>
    </r>
    <r>
      <rPr>
        <b/>
        <sz val="22"/>
        <rFont val="仿宋_GB2312"/>
        <charset val="134"/>
      </rPr>
      <t>二、可行性：</t>
    </r>
    <r>
      <rPr>
        <sz val="22"/>
        <rFont val="仿宋_GB2312"/>
        <charset val="134"/>
      </rPr>
      <t xml:space="preserve">该村有32户137人，群众建设村庄家园意愿强烈；该项目资金来源为国家投资，建设资金条件不影响项目建设的进度。该项目场址市政基础设施比较健全、政策良好，各项建设条件均满足项目建设所需，故该项目的建设是可行的。
</t>
    </r>
    <r>
      <rPr>
        <b/>
        <sz val="22"/>
        <rFont val="仿宋_GB2312"/>
        <charset val="134"/>
      </rPr>
      <t>三、必要性：</t>
    </r>
    <r>
      <rPr>
        <sz val="22"/>
        <rFont val="仿宋_GB2312"/>
        <charset val="134"/>
      </rPr>
      <t xml:space="preserve">村庄发展不平衡不充分；村庄排污、饮水等基础设施亟待提高；项目地目前主干道未硬化，下雨天行人及车辆通行困难；村内无排水设施，目前村内排水为散排，村庄发展不平衡不充分；村庄排污、饮水等基础设施亟待提高。本项目实施后，实现了自治区提出的“产业兴旺、生态宜居、乡风文明、治理有效、生活富裕”的总要求。全面提升了仲莎乡翁布朗村的综合形象，巩固拓展了脱贫攻坚成果，提高了广大农牧民群众的生活水平，发挥了工布江达县乡村振兴的领头作用，为维护社会和谐稳定，为工布江达县乡村建设全面推进具有良好的社会效益。                                                                                                                   </t>
    </r>
    <r>
      <rPr>
        <b/>
        <sz val="22"/>
        <rFont val="仿宋_GB2312"/>
        <charset val="134"/>
      </rPr>
      <t>四、管理主体：</t>
    </r>
    <r>
      <rPr>
        <sz val="22"/>
        <rFont val="仿宋_GB2312"/>
        <charset val="134"/>
      </rPr>
      <t xml:space="preserve">村委会。
</t>
    </r>
    <r>
      <rPr>
        <b/>
        <sz val="22"/>
        <rFont val="仿宋_GB2312"/>
        <charset val="134"/>
      </rPr>
      <t>五、管护机制：</t>
    </r>
    <r>
      <rPr>
        <sz val="22"/>
        <rFont val="仿宋_GB2312"/>
        <charset val="134"/>
      </rPr>
      <t xml:space="preserve">该项目涉及的太阳能路灯、饮水工程、排污工程验收合格后均将交由村委会管理，村委会将涉及以上内容的日常维护列入村规民约，督促全村群众共同维护，产生的维护费用由村集体经济协调经费予以解决。                                                                                                           </t>
    </r>
    <r>
      <rPr>
        <b/>
        <sz val="22"/>
        <rFont val="仿宋_GB2312"/>
        <charset val="134"/>
      </rPr>
      <t>六、管护经费来源：</t>
    </r>
    <r>
      <rPr>
        <sz val="22"/>
        <rFont val="仿宋_GB2312"/>
        <charset val="134"/>
      </rPr>
      <t xml:space="preserve">维护费用由村集体经济统筹解决，确保各项设施长期稳定运行。                                                                                           </t>
    </r>
  </si>
  <si>
    <r>
      <rPr>
        <b/>
        <sz val="24"/>
        <rFont val="仿宋_GB2312"/>
        <charset val="134"/>
      </rPr>
      <t>社会、经济效益：</t>
    </r>
    <r>
      <rPr>
        <sz val="24"/>
        <rFont val="仿宋_GB2312"/>
        <charset val="134"/>
      </rPr>
      <t>村庄改造提升建成成果惠及32户139人，提升农牧民群众生产生活获得感，改变村庄风貌。计划吸收当地85名劳动力参与务工，实际务工人数以工程进场施工为准。发放劳务报酬106.5万元。</t>
    </r>
  </si>
  <si>
    <t>朱拉乡吉木雄村高原和美乡村建设项目</t>
  </si>
  <si>
    <t>朱拉乡吉木雄村</t>
  </si>
  <si>
    <r>
      <rPr>
        <b/>
        <sz val="22"/>
        <rFont val="仿宋_GB2312"/>
        <charset val="134"/>
      </rPr>
      <t>一、建设内容</t>
    </r>
    <r>
      <rPr>
        <sz val="22"/>
        <rFont val="仿宋_GB2312"/>
        <charset val="134"/>
      </rPr>
      <t>：新建入户道路硬化1104.72</t>
    </r>
    <r>
      <rPr>
        <sz val="22"/>
        <rFont val="宋体"/>
        <charset val="134"/>
      </rPr>
      <t>㎡</t>
    </r>
    <r>
      <rPr>
        <sz val="22"/>
        <rFont val="仿宋_GB2312"/>
        <charset val="134"/>
      </rPr>
      <t>（200mm砼面层），破损路面修复100</t>
    </r>
    <r>
      <rPr>
        <sz val="22"/>
        <rFont val="宋体"/>
        <charset val="134"/>
      </rPr>
      <t>㎡</t>
    </r>
    <r>
      <rPr>
        <sz val="22"/>
        <rFont val="仿宋_GB2312"/>
        <charset val="134"/>
      </rPr>
      <t>（200mm砼面层），新建公厕41.31</t>
    </r>
    <r>
      <rPr>
        <sz val="22"/>
        <rFont val="宋体"/>
        <charset val="134"/>
      </rPr>
      <t>㎡</t>
    </r>
    <r>
      <rPr>
        <sz val="22"/>
        <rFont val="仿宋_GB2312"/>
        <charset val="134"/>
      </rPr>
      <t>，新建太阳能路灯30盏。钢带增强聚乙烯螺旋波纹管排污管网2810m（该村局部集中，在集中区域建设管网统一排放）。新建4立方米钢筋混凝土化粪池17座（未接入管网的住户新建化粪池），庭院整治2087.15m，庭院经济养殖类52户、污水处理工程1处、饮水处理工程1处、给排水破损路面修复3230</t>
    </r>
    <r>
      <rPr>
        <sz val="22"/>
        <rFont val="宋体"/>
        <charset val="134"/>
      </rPr>
      <t>㎡</t>
    </r>
    <r>
      <rPr>
        <sz val="22"/>
        <rFont val="仿宋_GB2312"/>
        <charset val="134"/>
      </rPr>
      <t xml:space="preserve">、新建排水暗沟129.04m。
</t>
    </r>
    <r>
      <rPr>
        <b/>
        <sz val="22"/>
        <rFont val="仿宋_GB2312"/>
        <charset val="134"/>
      </rPr>
      <t>二、可行性、必要性：</t>
    </r>
    <r>
      <rPr>
        <sz val="22"/>
        <rFont val="仿宋_GB2312"/>
        <charset val="134"/>
      </rPr>
      <t xml:space="preserve">该村有63户199人，项目地目前排水设施全部瘫痪，村内散排导致村内气味恶臭，本次需新建排水等相关基础设施。本项目实施后，实现了自治区提出的“产业兴旺、生态宜居、乡风文明、治理有效、生活富裕”的总要求。全面提升了吉木雄村的综合形象，巩固拓展了脱贫攻坚成果，提高了广大农牧民群众的生活水平，发挥了工布江达县乡村振兴的领头作用，为维护社会和谐稳定，为工布江达县乡村建设全面推进具有良好的社会效益。                                                                                                         </t>
    </r>
    <r>
      <rPr>
        <b/>
        <sz val="22"/>
        <rFont val="仿宋_GB2312"/>
        <charset val="134"/>
      </rPr>
      <t>三、管理主体：</t>
    </r>
    <r>
      <rPr>
        <sz val="22"/>
        <rFont val="仿宋_GB2312"/>
        <charset val="134"/>
      </rPr>
      <t xml:space="preserve">村委会。
</t>
    </r>
    <r>
      <rPr>
        <b/>
        <sz val="22"/>
        <rFont val="仿宋_GB2312"/>
        <charset val="134"/>
      </rPr>
      <t>四、管护机制：</t>
    </r>
    <r>
      <rPr>
        <sz val="22"/>
        <rFont val="仿宋_GB2312"/>
        <charset val="134"/>
      </rPr>
      <t>该项目涉及的太阳能路灯、饮水工程、排污工程验收合格后均将交由村委会管理，村委会将涉及以上内容的日常维护列入村规民约，督促全村群众共同维护，产生的维护费用由村集体经济协调经费予以解决。</t>
    </r>
    <r>
      <rPr>
        <b/>
        <sz val="22"/>
        <rFont val="仿宋_GB2312"/>
        <charset val="134"/>
      </rPr>
      <t xml:space="preserve">                                                                        五、管护经费来源：</t>
    </r>
    <r>
      <rPr>
        <sz val="22"/>
        <rFont val="仿宋_GB2312"/>
        <charset val="134"/>
      </rPr>
      <t xml:space="preserve">维护费用由村集体经济统筹解决，确保各项设施长期稳定运行。                </t>
    </r>
    <r>
      <rPr>
        <b/>
        <sz val="22"/>
        <rFont val="仿宋_GB2312"/>
        <charset val="134"/>
      </rPr>
      <t xml:space="preserve">                                                                                           </t>
    </r>
  </si>
  <si>
    <t>72.92</t>
  </si>
  <si>
    <r>
      <t>社会、经济效益：</t>
    </r>
    <r>
      <rPr>
        <sz val="24"/>
        <rFont val="仿宋_GB2312"/>
        <charset val="134"/>
      </rPr>
      <t>本项目实施后，实现了巩固拓展脱贫攻坚成果同乡村振兴建设的有效衔接。全面提升吉木雄村的人居环境及窗口作用，带动了全县的乡村建设，改善了吉木雄村的人居环境，提升了吉木雄村的外部形象，提高了项目区人民群众的生活水平。完善了吉木雄村的基础配套设施，推动了工布江达县乡村振兴建设。为工布江达县经济社会全面发展，为维护边区稳定、社会和谐具有良好的社会效益，不仅如此，本项目的实施，将极大的改善吉木雄村的人居环境，为促进乡村经济的发展、社会经济结构调整而提供良好的基础条件，有利地改善现在基础设施状况，有利于促进乡村经济环境的协调发展，方便区域内农牧民的生产生活，体现“以人为本、全面发展构建和谐社会”的指导思想，提高党和和政府的形象和信誉，是一个民心工程，且促进村内增收，发放劳务报酬72.92万元。</t>
    </r>
  </si>
  <si>
    <t>朱拉乡柳四朗村高原和美乡村建设项目</t>
  </si>
  <si>
    <t>朱拉乡柳四朗村</t>
  </si>
  <si>
    <r>
      <rPr>
        <b/>
        <sz val="22"/>
        <rFont val="仿宋_GB2312"/>
        <charset val="134"/>
      </rPr>
      <t>一、建设内容：</t>
    </r>
    <r>
      <rPr>
        <sz val="22"/>
        <rFont val="仿宋_GB2312"/>
        <charset val="134"/>
      </rPr>
      <t xml:space="preserve">柳四朗自然村主要建设内容为新建入户道路7040.46平方米，村内主干道路新建5164.21平方米，分类垃圾桶58处，给水工程主管2515米、蓄水池、沉沙池各1座，涉及供水59户，排污工程主管道2700米，涉及59户；白拉自然村新建入户道路2819.75平方米，给水工程新建蓄水池1座，排污工程主管2500米涉及58户；两个自然村新建太阳能路灯30盏，维修18盏，以及庭院整治补贴，
</t>
    </r>
    <r>
      <rPr>
        <b/>
        <sz val="22"/>
        <rFont val="仿宋_GB2312"/>
        <charset val="134"/>
      </rPr>
      <t>二、可行性、必要性：</t>
    </r>
    <r>
      <rPr>
        <sz val="22"/>
        <rFont val="仿宋_GB2312"/>
        <charset val="134"/>
      </rPr>
      <t xml:space="preserve">该村有116户341人，本项目建设是加快乡村人居环境整治，提高人居环境质量，其中柳四朗自然村集中排污涉及59户，白拉自然村涉及58户排污工程，两个自然村现状为村内大多数为旱厕，生活污水，村民将自家管道从厕所、厨房接出后，直接排到周围的河沟或自然散排，整个村庄无化粪池，造成环境污染，该村村庄布局分布为村内主干道两侧，较为集中，因此采用污水管网统一排放至三级沉淀池。柳四朗村新建蓄水池1座及管网涉及59户。现蓄水池太小，原有蓄水池建设于十几年前，其管道老化、破损严重，随着村内发展，人口牲畜增加，经稳压试验，现供水管道不能满足村内供水需求。同时，柳四朗村位于朱拉乡国家湿地公园内，集中收集处理有效保护当地环境。白拉自然村，新建蓄水池1座，根据现在实际需求，原有蓄水池太小，一入冬时全村就处于供水不足问题。同时由于在树林下，经常堵塞，不方便清理。路灯几乎无法使用，也有十几年了，其原有路灯蓄电池埋地，容易受潮，不方便维修，现新建路灯蓄电池在太阳能板下方。柳四朗村主干道路拆除新建，根据现场走访，一是主干道较窄，无法错车.同时，道路多部分为土路或碎石路面且路面破损严重，给当地农牧民的出现造成了不便;二是主干道破损严重，凹凸不平，一遇到下雨天，路面积水严重,无法排出。入户道路工程，现村内入户道路基本为土路，雨季时,整个村内显得十分脏乱差，入户道路影响村民出行，通过项目建成后使朱拉乡柳四朗村基础设施和环境得到相应的改善。                                                                                                                                                                           </t>
    </r>
    <r>
      <rPr>
        <b/>
        <sz val="22"/>
        <rFont val="仿宋_GB2312"/>
        <charset val="134"/>
      </rPr>
      <t>三、管理主体：</t>
    </r>
    <r>
      <rPr>
        <sz val="22"/>
        <rFont val="仿宋_GB2312"/>
        <charset val="134"/>
      </rPr>
      <t xml:space="preserve">村委会。
</t>
    </r>
    <r>
      <rPr>
        <b/>
        <sz val="22"/>
        <rFont val="仿宋_GB2312"/>
        <charset val="134"/>
      </rPr>
      <t>四、管护机制：</t>
    </r>
    <r>
      <rPr>
        <sz val="22"/>
        <rFont val="仿宋_GB2312"/>
        <charset val="134"/>
      </rPr>
      <t xml:space="preserve">该项目涉及的太阳能路灯、饮水工程、排污工程验收合格后均将交由村委会管理，村委会将涉及以上内容的日常维护列入村规民约，督促全村群众共同维护，产生的维护费用由村集体经济协调经费予以解决。                                                                                                                                                               </t>
    </r>
    <r>
      <rPr>
        <b/>
        <sz val="22"/>
        <rFont val="仿宋_GB2312"/>
        <charset val="134"/>
      </rPr>
      <t>五、管护经费来源：</t>
    </r>
    <r>
      <rPr>
        <sz val="22"/>
        <rFont val="仿宋_GB2312"/>
        <charset val="134"/>
      </rPr>
      <t xml:space="preserve">维护费用由村集体经济统筹解决，确保各项设施长期稳定运行。                                                                                                           </t>
    </r>
  </si>
  <si>
    <t>147.88</t>
  </si>
  <si>
    <r>
      <rPr>
        <b/>
        <sz val="24"/>
        <rFont val="仿宋_GB2312"/>
        <charset val="134"/>
      </rPr>
      <t>社会、经济效益：</t>
    </r>
    <r>
      <rPr>
        <sz val="24"/>
        <rFont val="仿宋_GB2312"/>
        <charset val="134"/>
      </rPr>
      <t>1、在项目建设期当地群众参加建设，发放劳动报酬147.88万元，建设期为当地提供20-30人临时就业，增加收入，提高当地务工人员经济收入。以及建材、运输等相关产业的发展，能够一定程度的带动周边的就业和商业的发展，对促进当地经济发展。2、通过人居环境整治、美丽乡村建设等，基础设施得到改善的同时，切实改善农牧民生产生活条件，全面推进乡村振兴、推进农业农村现代化起到重要的作用。3、本项目建设为村内基础设施建设，主要为排污工程、围墙工程、道路工程，为朱拉乡柳四朗自然村和白拉自然村进一步提升人居环境水平，加快推进新时代美丽乡村建设目标。</t>
    </r>
  </si>
  <si>
    <t>巴河镇雪卡村高原和美乡村建设项目</t>
  </si>
  <si>
    <t>巴河镇雪卡村</t>
  </si>
  <si>
    <r>
      <rPr>
        <b/>
        <sz val="22"/>
        <rFont val="仿宋_GB2312"/>
        <charset val="134"/>
      </rPr>
      <t>一、建设内容：</t>
    </r>
    <r>
      <rPr>
        <sz val="22"/>
        <rFont val="仿宋_GB2312"/>
        <charset val="134"/>
      </rPr>
      <t>1.路面硬化：现项目将对沥青路两旁未硬化的区域和入户道路未硬化部分进行处理硬化，共7974.12</t>
    </r>
    <r>
      <rPr>
        <sz val="22"/>
        <rFont val="宋体"/>
        <charset val="134"/>
      </rPr>
      <t>㎡</t>
    </r>
    <r>
      <rPr>
        <sz val="22"/>
        <rFont val="仿宋_GB2312"/>
        <charset val="134"/>
      </rPr>
      <t>。2.农副产品销售点：在雪卡村维护的旅游厕所周边修建一座销售点（</t>
    </r>
    <r>
      <rPr>
        <b/>
        <sz val="22"/>
        <rFont val="仿宋_GB2312"/>
        <charset val="134"/>
      </rPr>
      <t>销售的具体产品、对应的效益分析</t>
    </r>
    <r>
      <rPr>
        <sz val="22"/>
        <rFont val="仿宋_GB2312"/>
        <charset val="134"/>
      </rPr>
      <t>），向来往游客销售本地特产产品，共333.32</t>
    </r>
    <r>
      <rPr>
        <sz val="22"/>
        <rFont val="宋体"/>
        <charset val="134"/>
      </rPr>
      <t>㎡</t>
    </r>
    <r>
      <rPr>
        <sz val="22"/>
        <rFont val="仿宋_GB2312"/>
        <charset val="134"/>
      </rPr>
      <t>。同时购置销售点需要的家具设备。3.公共卫生间：在老村公所新增一座公共卫生间，共38.34</t>
    </r>
    <r>
      <rPr>
        <sz val="22"/>
        <rFont val="宋体"/>
        <charset val="134"/>
      </rPr>
      <t>㎡</t>
    </r>
    <r>
      <rPr>
        <sz val="22"/>
        <rFont val="仿宋_GB2312"/>
        <charset val="134"/>
      </rPr>
      <t>。4.路灯照明。对原有路灯进行维修，无路灯的道路新建路灯进行照明。新建22盏路灯，维修17盏。5.排污工程。原有污水管堵塞，部分位置无污水管道。本次项目对全村的污水进行集中排放，修建污水管道、排污设施等。6.给水工程。雪卡村冬季饮水困难，管道埋深浅造成冬季管道冰冻等现象（</t>
    </r>
    <r>
      <rPr>
        <b/>
        <sz val="22"/>
        <rFont val="仿宋_GB2312"/>
        <charset val="134"/>
      </rPr>
      <t>建议不写</t>
    </r>
    <r>
      <rPr>
        <sz val="22"/>
        <rFont val="仿宋_GB2312"/>
        <charset val="134"/>
      </rPr>
      <t>）。本次项目新建蓄水池(沉淀过滤作用)、维修管道及每户取水井等。7.垃圾转运车厢：购置一个垃圾转运车厢。8.补贴类：庭院经济、人畜分离83户</t>
    </r>
    <r>
      <rPr>
        <b/>
        <sz val="22"/>
        <rFont val="仿宋_GB2312"/>
        <charset val="134"/>
      </rPr>
      <t>（进行核实、避免重复投资)</t>
    </r>
    <r>
      <rPr>
        <sz val="22"/>
        <rFont val="仿宋_GB2312"/>
        <charset val="134"/>
      </rPr>
      <t>。
二、</t>
    </r>
    <r>
      <rPr>
        <b/>
        <sz val="22"/>
        <rFont val="仿宋_GB2312"/>
        <charset val="134"/>
      </rPr>
      <t>可行性、必要性：</t>
    </r>
    <r>
      <rPr>
        <sz val="22"/>
        <rFont val="仿宋_GB2312"/>
        <charset val="134"/>
      </rPr>
      <t>村主干道两旁未进行硬化处理，雨天泥泞。该村有80户354人，本项目建设是加快乡村人居环境整治，提高人居环境质量，其中集中排污、供水涉及83户，该村从未进行宜居村或美丽乡村建设，排污现状为管道距今已有十几年，且管道多处破损、外露，造成村内环境污染。给水现状为新建蓄水池1座及管网，现蓄水池海拔较低且部分破损漏水，无法满足全村用水需求，也是十多年前修建，现主管道多处外露、老化，村内每年断续停水几个月之久（</t>
    </r>
    <r>
      <rPr>
        <b/>
        <sz val="22"/>
        <rFont val="仿宋_GB2312"/>
        <charset val="134"/>
      </rPr>
      <t>建议不写）</t>
    </r>
    <r>
      <rPr>
        <sz val="22"/>
        <rFont val="仿宋_GB2312"/>
        <charset val="134"/>
      </rPr>
      <t xml:space="preserve">，使用极为不便，同时根据雪卡村位置的特殊性，位于巴松措景区的必经之路，再结合村庄未来规划，将要打造成民宿，经稳压试验，村内水压严重不足，且现有给水管道不能满足村庄未来的使用，同时该村沿着村内主路分布，较为集中。因此，建议新建给水、排污管网。建设农副产品销售点和观光采摘大棚能够依托巴松措庞大的人流量给村民带来可观的利润收入。通过项目建成后使巴河镇雪卡村基础设施和环境得到相应的改善。                                                                                                                   </t>
    </r>
    <r>
      <rPr>
        <b/>
        <sz val="22"/>
        <rFont val="仿宋_GB2312"/>
        <charset val="134"/>
      </rPr>
      <t>三、管理主体：</t>
    </r>
    <r>
      <rPr>
        <sz val="22"/>
        <rFont val="仿宋_GB2312"/>
        <charset val="134"/>
      </rPr>
      <t xml:space="preserve">村委会。
</t>
    </r>
    <r>
      <rPr>
        <b/>
        <sz val="22"/>
        <rFont val="仿宋_GB2312"/>
        <charset val="134"/>
      </rPr>
      <t>四、管护机制：</t>
    </r>
    <r>
      <rPr>
        <sz val="22"/>
        <rFont val="仿宋_GB2312"/>
        <charset val="134"/>
      </rPr>
      <t xml:space="preserve">该项目涉及的太阳能路灯、公厕、饮水工程、排污工程验、垃圾处理设施收合格后均将交由村委会管理，村委会将涉及以上内容的日常维护列入村规民约，督促全村群众共同维护，产生的维护费用由村集体经济协调经费予以解决。                                                                                                                                           </t>
    </r>
    <r>
      <rPr>
        <b/>
        <sz val="22"/>
        <rFont val="仿宋_GB2312"/>
        <charset val="134"/>
      </rPr>
      <t>五、管护经费来源：</t>
    </r>
    <r>
      <rPr>
        <sz val="22"/>
        <rFont val="仿宋_GB2312"/>
        <charset val="134"/>
      </rPr>
      <t xml:space="preserve">维护费用由村集体经济统筹解决，确保各项设施长期稳定运行。     </t>
    </r>
    <r>
      <rPr>
        <b/>
        <sz val="22"/>
        <rFont val="仿宋_GB2312"/>
        <charset val="134"/>
      </rPr>
      <t xml:space="preserve">                                                                                                      </t>
    </r>
  </si>
  <si>
    <r>
      <rPr>
        <b/>
        <sz val="24"/>
        <rFont val="仿宋_GB2312"/>
        <charset val="134"/>
      </rPr>
      <t>社会、经济效益：</t>
    </r>
    <r>
      <rPr>
        <sz val="24"/>
        <rFont val="仿宋_GB2312"/>
        <charset val="134"/>
      </rPr>
      <t>通过对基础设施建设、人居环境提升和村容村貌整治的处理，改善农村经济发展状况和落后的农村工作生活居住条件，提高群众生活质量和水平，提高村庄整体功能，激发群众参与度，改善投资环境，促进村庄产业发展，加快城镇化步伐，实现农村现代化，打造成设施配套完善，宜居、乐居、安居的新型农村，83户353人受益。发放劳务报酬170万元。</t>
    </r>
  </si>
  <si>
    <t>工布江达镇娘当高原和美乡村建设项目</t>
  </si>
  <si>
    <t>工布江达镇娘当村</t>
  </si>
  <si>
    <r>
      <rPr>
        <b/>
        <sz val="22"/>
        <rFont val="仿宋_GB2312"/>
        <charset val="134"/>
      </rPr>
      <t>一、建设内容：</t>
    </r>
    <r>
      <rPr>
        <sz val="22"/>
        <rFont val="仿宋_GB2312"/>
        <charset val="134"/>
      </rPr>
      <t>新建公厕39.16</t>
    </r>
    <r>
      <rPr>
        <sz val="22"/>
        <rFont val="宋体"/>
        <charset val="134"/>
      </rPr>
      <t>㎡</t>
    </r>
    <r>
      <rPr>
        <sz val="22"/>
        <rFont val="仿宋_GB2312"/>
        <charset val="134"/>
      </rPr>
      <t>（独立基础</t>
    </r>
    <r>
      <rPr>
        <b/>
        <sz val="22"/>
        <rFont val="仿宋_GB2312"/>
        <charset val="134"/>
      </rPr>
      <t>不体现</t>
    </r>
    <r>
      <rPr>
        <sz val="22"/>
        <rFont val="仿宋_GB2312"/>
        <charset val="134"/>
      </rPr>
      <t>），植草砖路面1700.97</t>
    </r>
    <r>
      <rPr>
        <sz val="22"/>
        <rFont val="宋体"/>
        <charset val="134"/>
      </rPr>
      <t>㎡</t>
    </r>
    <r>
      <rPr>
        <sz val="22"/>
        <rFont val="仿宋_GB2312"/>
        <charset val="134"/>
      </rPr>
      <t>，售货亭</t>
    </r>
    <r>
      <rPr>
        <b/>
        <sz val="22"/>
        <rFont val="仿宋_GB2312"/>
        <charset val="134"/>
      </rPr>
      <t>（点、摊位）</t>
    </r>
    <r>
      <rPr>
        <sz val="22"/>
        <rFont val="仿宋_GB2312"/>
        <charset val="134"/>
      </rPr>
      <t>51.84</t>
    </r>
    <r>
      <rPr>
        <sz val="22"/>
        <rFont val="宋体"/>
        <charset val="134"/>
      </rPr>
      <t>㎡（</t>
    </r>
    <r>
      <rPr>
        <b/>
        <sz val="22"/>
        <rFont val="宋体"/>
        <charset val="134"/>
      </rPr>
      <t>销售什么</t>
    </r>
    <r>
      <rPr>
        <b/>
        <sz val="22"/>
        <rFont val="仿宋_GB2312"/>
        <charset val="134"/>
      </rPr>
      <t xml:space="preserve"> 效益分析）</t>
    </r>
    <r>
      <rPr>
        <sz val="22"/>
        <rFont val="仿宋_GB2312"/>
        <charset val="134"/>
      </rPr>
      <t>，垃圾分类收集站6座（共计64.02</t>
    </r>
    <r>
      <rPr>
        <sz val="22"/>
        <rFont val="宋体"/>
        <charset val="134"/>
      </rPr>
      <t>㎡</t>
    </r>
    <r>
      <rPr>
        <sz val="22"/>
        <rFont val="仿宋_GB2312"/>
        <charset val="134"/>
      </rPr>
      <t>），新建启闭式取水口一座，新建道路硬化1875.5</t>
    </r>
    <r>
      <rPr>
        <sz val="22"/>
        <rFont val="宋体"/>
        <charset val="134"/>
      </rPr>
      <t>㎡</t>
    </r>
    <r>
      <rPr>
        <sz val="22"/>
        <rFont val="仿宋_GB2312"/>
        <charset val="134"/>
      </rPr>
      <t>，排水管网2530m（覆盖全村38户），村内局部给水管网906m（覆盖村内15户，</t>
    </r>
    <r>
      <rPr>
        <b/>
        <sz val="22"/>
        <rFont val="仿宋_GB2312"/>
        <charset val="134"/>
      </rPr>
      <t>解决冬季饮水困难</t>
    </r>
    <r>
      <rPr>
        <sz val="22"/>
        <rFont val="仿宋_GB2312"/>
        <charset val="134"/>
      </rPr>
      <t>），新建太阳能路灯38盏，透水砖路面55.90</t>
    </r>
    <r>
      <rPr>
        <sz val="22"/>
        <rFont val="宋体"/>
        <charset val="134"/>
      </rPr>
      <t>㎡</t>
    </r>
    <r>
      <rPr>
        <sz val="22"/>
        <rFont val="仿宋_GB2312"/>
        <charset val="134"/>
      </rPr>
      <t>，打麦场1200</t>
    </r>
    <r>
      <rPr>
        <sz val="22"/>
        <rFont val="宋体"/>
        <charset val="134"/>
      </rPr>
      <t>㎡</t>
    </r>
    <r>
      <rPr>
        <sz val="22"/>
        <rFont val="仿宋_GB2312"/>
        <charset val="134"/>
      </rPr>
      <t>，补贴类庭院经济</t>
    </r>
    <r>
      <rPr>
        <b/>
        <sz val="22"/>
        <rFont val="仿宋_GB2312"/>
        <charset val="134"/>
      </rPr>
      <t>（做什么明确）</t>
    </r>
    <r>
      <rPr>
        <sz val="22"/>
        <rFont val="仿宋_GB2312"/>
        <charset val="134"/>
      </rPr>
      <t>38户。
二、</t>
    </r>
    <r>
      <rPr>
        <b/>
        <sz val="22"/>
        <rFont val="仿宋_GB2312"/>
        <charset val="134"/>
      </rPr>
      <t>可行性</t>
    </r>
    <r>
      <rPr>
        <sz val="22"/>
        <rFont val="仿宋_GB2312"/>
        <charset val="134"/>
      </rPr>
      <t>：该村有41户150人，该项目资金来源为国家投资，建设资金条件不影响项目建设的进度</t>
    </r>
    <r>
      <rPr>
        <b/>
        <sz val="22"/>
        <rFont val="仿宋_GB2312"/>
        <charset val="134"/>
      </rPr>
      <t>（表述有问题）</t>
    </r>
    <r>
      <rPr>
        <sz val="22"/>
        <rFont val="仿宋_GB2312"/>
        <charset val="134"/>
      </rPr>
      <t xml:space="preserve">。该项目场址市政设施比较健全、政策良好，各项建设条件均满足项目建设所需，故该项目的建设是可行的。
</t>
    </r>
    <r>
      <rPr>
        <b/>
        <sz val="22"/>
        <rFont val="仿宋_GB2312"/>
        <charset val="134"/>
      </rPr>
      <t>三、必要性：</t>
    </r>
    <r>
      <rPr>
        <sz val="22"/>
        <rFont val="仿宋_GB2312"/>
        <charset val="134"/>
      </rPr>
      <t xml:space="preserve">项目地目前冬季饮水困难；污水管网破损严重，已无法维修；农用车库无处停放，造成损坏生锈；且该村属于旅游村庄，基础设施及村庄环境对旅游收益影响极大。本项目实施后，实现了自治区提出的“产业兴旺、生态宜居、乡风文明、治理有效、生活富裕”的总要求。全面提升了娘当村的综合形象，巩固拓展了脱贫攻坚成果，提高了广大农牧民群众的生活水平，发挥了工布江达县乡村振兴的领头作用，为维护社会和谐稳定，为工布江达县乡村建设全面推进具有良好的社会效益。 （必要性 根据项目具体建设内容实施必要性来描述）                                                                                                                               </t>
    </r>
    <r>
      <rPr>
        <b/>
        <sz val="22"/>
        <rFont val="仿宋_GB2312"/>
        <charset val="134"/>
      </rPr>
      <t>四、管理主体</t>
    </r>
    <r>
      <rPr>
        <sz val="22"/>
        <rFont val="仿宋_GB2312"/>
        <charset val="134"/>
      </rPr>
      <t xml:space="preserve">：村委会。
</t>
    </r>
    <r>
      <rPr>
        <b/>
        <sz val="22"/>
        <rFont val="仿宋_GB2312"/>
        <charset val="134"/>
      </rPr>
      <t>五、管护机制：</t>
    </r>
    <r>
      <rPr>
        <sz val="22"/>
        <rFont val="仿宋_GB2312"/>
        <charset val="134"/>
      </rPr>
      <t xml:space="preserve">该项目涉及的太阳能路灯、公厕、饮水工程、排污工程验收合格后均将交由村委会管理，村委会将涉及以上内容的日常维护列入村规民约，督促全村群众共同维护，产生的维护费用由村集体经济协调经费予以解决。                                                                                                    </t>
    </r>
    <r>
      <rPr>
        <b/>
        <sz val="22"/>
        <rFont val="仿宋_GB2312"/>
        <charset val="134"/>
      </rPr>
      <t>六、管护经费来源：</t>
    </r>
    <r>
      <rPr>
        <sz val="22"/>
        <rFont val="仿宋_GB2312"/>
        <charset val="134"/>
      </rPr>
      <t xml:space="preserve">维护费用由村集体经济统筹解决，确保各项设施长期稳定运行。                                                                                                           </t>
    </r>
  </si>
  <si>
    <r>
      <rPr>
        <b/>
        <sz val="24"/>
        <rFont val="仿宋_GB2312"/>
        <charset val="134"/>
      </rPr>
      <t>社会、经济效益：</t>
    </r>
    <r>
      <rPr>
        <sz val="24"/>
        <rFont val="仿宋_GB2312"/>
        <charset val="134"/>
      </rPr>
      <t>促进社会和谐：基础设施改造和新建将促进社会的和谐与稳定。改善的给水和道路设施将减少农村地区的基础设施不平衡问题，提高农村居民的生活条件，缩小城乡差距。发放劳务报酬50万元。</t>
    </r>
  </si>
  <si>
    <t>加兴乡加兴村高原和美乡村建设项目</t>
  </si>
  <si>
    <t>加兴乡加兴村</t>
  </si>
  <si>
    <r>
      <rPr>
        <b/>
        <sz val="22"/>
        <rFont val="仿宋_GB2312"/>
        <charset val="134"/>
      </rPr>
      <t>一、建设内容：</t>
    </r>
    <r>
      <rPr>
        <sz val="22"/>
        <rFont val="仿宋_GB2312"/>
        <charset val="134"/>
      </rPr>
      <t>1.道路工程：混泥土道路维修6200</t>
    </r>
    <r>
      <rPr>
        <sz val="22"/>
        <rFont val="宋体"/>
        <charset val="134"/>
      </rPr>
      <t>㎡</t>
    </r>
    <r>
      <rPr>
        <sz val="22"/>
        <rFont val="仿宋_GB2312"/>
        <charset val="134"/>
      </rPr>
      <t>，新建565</t>
    </r>
    <r>
      <rPr>
        <sz val="22"/>
        <rFont val="宋体"/>
        <charset val="134"/>
      </rPr>
      <t>㎡</t>
    </r>
    <r>
      <rPr>
        <sz val="22"/>
        <rFont val="仿宋_GB2312"/>
        <charset val="134"/>
      </rPr>
      <t>。2.入户道路新建700</t>
    </r>
    <r>
      <rPr>
        <sz val="22"/>
        <rFont val="宋体"/>
        <charset val="134"/>
      </rPr>
      <t>㎡</t>
    </r>
    <r>
      <rPr>
        <sz val="22"/>
        <rFont val="仿宋_GB2312"/>
        <charset val="134"/>
      </rPr>
      <t>。3.路灯新建8盏，维修21盏。4.新建入村挡墙221m。5.排污工程包含新建主管道DN300长度约2700m，新建入户支管DN200长度2010m，新建检查井130座,末端新增三级沉淀池。6.背水台新建45个。7.饮水工程包含蓄水池处新增加给水主管290m采用PE管DN50（1Mpa）m，入户支管DN32（1Mpa）长度约为280m，共13户增设供水井及背水台（与第6小项内容重复，考虑合并或描述清楚）。管道埋深1.0m。8.场地硬化1870</t>
    </r>
    <r>
      <rPr>
        <sz val="22"/>
        <rFont val="宋体"/>
        <charset val="134"/>
      </rPr>
      <t>㎡（用途）</t>
    </r>
    <r>
      <rPr>
        <sz val="22"/>
        <rFont val="仿宋_GB2312"/>
        <charset val="134"/>
      </rPr>
      <t xml:space="preserve">。9.修建垃圾转运站一座。10.庭院经济（应属于庭院整治）：补贴57户，大门至主宅硬化面积建议不小于30平方米，院内修建花台种植花草（属负面清单），补贴标准3000元/户。11.庭院整治：补贴57户，共1624米，部分围墙修拆除新建补贴标准为320元/米，部分围墙修重新翻新补贴标准为220元/米。
</t>
    </r>
    <r>
      <rPr>
        <b/>
        <sz val="22"/>
        <rFont val="仿宋_GB2312"/>
        <charset val="134"/>
      </rPr>
      <t>二、可行性、必要性：</t>
    </r>
    <r>
      <rPr>
        <sz val="22"/>
        <rFont val="仿宋_GB2312"/>
        <charset val="134"/>
      </rPr>
      <t xml:space="preserve">该项目建设是加快乡村人居环境整治，提高人居环境质量，其中村内排污涉及57户，村内大多数为旱厕，生活污水，村民将自家管道从厕所、厨房接出后，直接排到周围的河沟或自然散排，整个村庄无化粪池，造成环境污染，该村村庄布局分布为村内主干道两侧，较为集中，因此采用污水管网统一排放至三级沉淀池。②村内含有13户修建比较晚，当时管道布局未考虑到，当全村饮用水时，水量不足，需对蓄水池处新增加主管与入户管。③路灯年久老化，需对其其原有路灯进行维修，在新建部分路灯覆盖全村。④村内主干道路拆除新建，根据现场走访，一是主干道破损严重，凹凸不平，一遇到下雨天，路面积水严重,无法排出;二是主干道部分道路还为土路。入户道路工程，现村内入户道路部分为土路，部分损坏严重，雨季时,整个村内显得十分脏乱差，入户道路影响村民出行，通过项目建成后使加兴村基础设施和环境得到相应的改善。⑤入村道路一侧，落石比较多，存在安全隐患，村民出行安全隐患较大故，本次项目对此修建上挡墙进行防护。                                                                                                                                                 </t>
    </r>
    <r>
      <rPr>
        <b/>
        <sz val="22"/>
        <rFont val="仿宋_GB2312"/>
        <charset val="134"/>
      </rPr>
      <t>三、管理主体：</t>
    </r>
    <r>
      <rPr>
        <sz val="22"/>
        <rFont val="仿宋_GB2312"/>
        <charset val="134"/>
      </rPr>
      <t xml:space="preserve">村委会。
</t>
    </r>
    <r>
      <rPr>
        <b/>
        <sz val="22"/>
        <rFont val="仿宋_GB2312"/>
        <charset val="134"/>
      </rPr>
      <t>四、管护机制：</t>
    </r>
    <r>
      <rPr>
        <sz val="22"/>
        <rFont val="仿宋_GB2312"/>
        <charset val="134"/>
      </rPr>
      <t xml:space="preserve">该项目涉及的太阳能路灯、公厕、饮水工程、排污工程验收合格后均将交由村委会管理，村委会将涉及以上内容的日常维护列入村规民约，督促全村群众共同维护，产生的维护费用由村集体经济协调经费予以解决。                                                                                                                                 </t>
    </r>
    <r>
      <rPr>
        <b/>
        <sz val="22"/>
        <rFont val="仿宋_GB2312"/>
        <charset val="134"/>
      </rPr>
      <t>五、管护经费来源：</t>
    </r>
    <r>
      <rPr>
        <sz val="22"/>
        <rFont val="仿宋_GB2312"/>
        <charset val="134"/>
      </rPr>
      <t xml:space="preserve">维护费用由村集体经济统筹解决，确保各项设施长期稳定运行。                                                                                                          </t>
    </r>
    <r>
      <rPr>
        <b/>
        <sz val="22"/>
        <rFont val="仿宋_GB2312"/>
        <charset val="134"/>
      </rPr>
      <t xml:space="preserve"> </t>
    </r>
  </si>
  <si>
    <t>99.31</t>
  </si>
  <si>
    <r>
      <rPr>
        <b/>
        <sz val="24"/>
        <rFont val="仿宋_GB2312"/>
        <charset val="134"/>
      </rPr>
      <t>社会、社会效益：</t>
    </r>
    <r>
      <rPr>
        <sz val="24"/>
        <rFont val="仿宋_GB2312"/>
        <charset val="134"/>
      </rPr>
      <t>改善农村经济发展状况和落后的农村工作生活居住条件，提高群众生活质量和水平，提高村庄整体功能，激发群众参与度，改善投资环境，促进村庄产业发展，加快城镇化步伐，实现农村现代化，带动常驻57户受益，发放劳务报酬99.31万元。</t>
    </r>
  </si>
  <si>
    <t>错高乡结巴村高原和美乡村建设项目</t>
  </si>
  <si>
    <t>错高乡结巴村</t>
  </si>
  <si>
    <r>
      <rPr>
        <b/>
        <sz val="22"/>
        <rFont val="仿宋_GB2312"/>
        <charset val="134"/>
      </rPr>
      <t>一、建设内容：</t>
    </r>
    <r>
      <rPr>
        <sz val="22"/>
        <rFont val="仿宋_GB2312"/>
        <charset val="134"/>
      </rPr>
      <t xml:space="preserve">对结巴村约1300米、宽7米的主街道（主干道宽度不得超过3.5米）进行硬化路面的改造及水电污管网铺设，30盏太阳能路灯，对涉及147户、5000米的庭院围墙进行每米320元补贴改造等附属工程。
</t>
    </r>
    <r>
      <rPr>
        <b/>
        <sz val="22"/>
        <rFont val="仿宋_GB2312"/>
        <charset val="134"/>
      </rPr>
      <t>二、可行性</t>
    </r>
    <r>
      <rPr>
        <sz val="22"/>
        <rFont val="仿宋_GB2312"/>
        <charset val="134"/>
      </rPr>
      <t xml:space="preserve">：本项目具备显著可行性，村集体经济年收益达240余万元，为项目提供稳定资金保障；管护主体为错高乡结巴村股份经济合作社，结合村民委员会共同运营管理，确保项目高效实施；建设内容聚焦主街道硬化、围墙改造提升，技术成熟、操作性强；《西藏自治区财政衔接推进乡村振兴补助资金管理办法》支持基础设施和人居环境改善，符合资金使用方向，项目风险可控。
</t>
    </r>
    <r>
      <rPr>
        <b/>
        <sz val="22"/>
        <rFont val="仿宋_GB2312"/>
        <charset val="134"/>
      </rPr>
      <t>三、必要性：</t>
    </r>
    <r>
      <rPr>
        <sz val="22"/>
        <rFont val="仿宋_GB2312"/>
        <charset val="134"/>
      </rPr>
      <t xml:space="preserve">项目实施具有迫切必要性，结巴村主街道石板路面破损、凹凸不平，严重影响村民通行和游客游览体验；农户围墙风貌杂乱问题，制约旅游产业提质升级，影响巴松措景区及林芝市整体旅游服务设施水平；通过改造提升村容村貌，能有效展现地域民俗特色，推动旅游产业可持续发展。
</t>
    </r>
    <r>
      <rPr>
        <b/>
        <sz val="22"/>
        <rFont val="仿宋_GB2312"/>
        <charset val="134"/>
      </rPr>
      <t>四、管理主体：</t>
    </r>
    <r>
      <rPr>
        <sz val="22"/>
        <rFont val="仿宋_GB2312"/>
        <charset val="134"/>
      </rPr>
      <t xml:space="preserve">村委会。                                                                                                           </t>
    </r>
    <r>
      <rPr>
        <b/>
        <sz val="22"/>
        <rFont val="仿宋_GB2312"/>
        <charset val="134"/>
      </rPr>
      <t>五、管护机制：</t>
    </r>
    <r>
      <rPr>
        <sz val="22"/>
        <rFont val="仿宋_GB2312"/>
        <charset val="134"/>
      </rPr>
      <t xml:space="preserve">该项目各项工程验收合格后均将交由村民委员会和结巴村股份经济合作社管理，村委会将涉及以上内容的日常维护列入村规民约，督促全村群众共同维护，产生的维护费用由村集体经济协调经费予以解决。  
</t>
    </r>
    <r>
      <rPr>
        <b/>
        <sz val="22"/>
        <rFont val="仿宋_GB2312"/>
        <charset val="134"/>
      </rPr>
      <t>六、管护经费来源：</t>
    </r>
    <r>
      <rPr>
        <sz val="22"/>
        <rFont val="仿宋_GB2312"/>
        <charset val="134"/>
      </rPr>
      <t xml:space="preserve">每年村集体收益中的5%用于村内基础设施的管护。                                                                                 </t>
    </r>
  </si>
  <si>
    <r>
      <rPr>
        <b/>
        <sz val="24"/>
        <rFont val="仿宋_GB2312"/>
        <charset val="134"/>
      </rPr>
      <t>社会效益：</t>
    </r>
    <r>
      <rPr>
        <sz val="24"/>
        <rFont val="仿宋_GB2312"/>
        <charset val="134"/>
      </rPr>
      <t xml:space="preserve">项目实施将显著提升村民生活质量，改善通行和居住环境；通过劳务报酬100万元直接带动村民就业增收，增强社区凝聚力；优化游客步行商业街和庭院风貌，提升旅游体验，促进文化交流；展示藏区民俗特色，助力民族团结和乡村文明建设。
</t>
    </r>
    <r>
      <rPr>
        <b/>
        <sz val="24"/>
        <rFont val="仿宋_GB2312"/>
        <charset val="134"/>
      </rPr>
      <t>经济效益：</t>
    </r>
    <r>
      <rPr>
        <sz val="24"/>
        <rFont val="仿宋_GB2312"/>
        <charset val="134"/>
      </rPr>
      <t>项目将直接增加村集体收益，通过旅游设施升级吸引更多游客，预计提升村集体经济年收益；主街道硬化及商业街建设，拉动周边民宿、餐饮等产业增长，形成持续经济收益链，整体提升区域旅游经济效益。</t>
    </r>
  </si>
  <si>
    <t>错高乡错久村高原和美乡村建设项目</t>
  </si>
  <si>
    <r>
      <rPr>
        <b/>
        <sz val="22"/>
        <rFont val="仿宋_GB2312"/>
        <charset val="134"/>
      </rPr>
      <t>一、建设内容：</t>
    </r>
    <r>
      <rPr>
        <sz val="22"/>
        <rFont val="仿宋_GB2312"/>
        <charset val="134"/>
      </rPr>
      <t xml:space="preserve">对村内3处饮水池进行提升改造，村内污水管网合并至污水处理厂主管网约1.3千米，新建公共厕所1栋、安装路灯30盏，约200米道路硬化等附属设施工程。
</t>
    </r>
    <r>
      <rPr>
        <b/>
        <sz val="22"/>
        <rFont val="仿宋_GB2312"/>
        <charset val="134"/>
      </rPr>
      <t>二、可行性：</t>
    </r>
    <r>
      <rPr>
        <sz val="22"/>
        <rFont val="仿宋_GB2312"/>
        <charset val="134"/>
      </rPr>
      <t xml:space="preserve">项目建设内容聚焦饮水安全、污水治理、道路照明等基础设施短板，技术成熟且施工难度低。错久村股份经济合作社具备管理能力，村集体年收益超50万元，能保障每年5%的管护费用（约2.5万元/年），且符合《西藏自治区财政衔接推进乡村振兴补助资金管理办法》中对资金可持续性和管护机制的要求。
</t>
    </r>
    <r>
      <rPr>
        <b/>
        <sz val="22"/>
        <rFont val="仿宋_GB2312"/>
        <charset val="134"/>
      </rPr>
      <t>三、必要性：</t>
    </r>
    <r>
      <rPr>
        <sz val="22"/>
        <rFont val="仿宋_GB2312"/>
        <charset val="134"/>
      </rPr>
      <t xml:space="preserve">错久村位于巴松措景区入口，是乡域农业核心区，但现有引水池、污水管网等设施缺失，影响村民生活质量和旅游环境。2023年示范村项目未覆盖此类基建，亟需补齐短板以提升人居环境、支撑旅游服务业发展，符合自治区衔接资金"优先保障巩固脱贫成果需求"的规定。
</t>
    </r>
    <r>
      <rPr>
        <b/>
        <sz val="22"/>
        <rFont val="仿宋_GB2312"/>
        <charset val="134"/>
      </rPr>
      <t>四、管理主体：</t>
    </r>
    <r>
      <rPr>
        <sz val="22"/>
        <rFont val="仿宋_GB2312"/>
        <charset val="134"/>
      </rPr>
      <t xml:space="preserve">村委会。                                                                                                         </t>
    </r>
    <r>
      <rPr>
        <b/>
        <sz val="22"/>
        <rFont val="仿宋_GB2312"/>
        <charset val="134"/>
      </rPr>
      <t>五、管护机制：</t>
    </r>
    <r>
      <rPr>
        <sz val="22"/>
        <rFont val="仿宋_GB2312"/>
        <charset val="134"/>
      </rPr>
      <t xml:space="preserve">该项目各项工程验收合格后均将交由错久村村民委员会和错久村股份经济合作社共同运营管理，村委会将涉及以上内容的日常维护列入村规民约，督促全村群众共同维护，产生的维护费用由村集体经济协调经费予以解决。  
</t>
    </r>
    <r>
      <rPr>
        <b/>
        <sz val="22"/>
        <rFont val="仿宋_GB2312"/>
        <charset val="134"/>
      </rPr>
      <t>六、管护经费来源：</t>
    </r>
    <r>
      <rPr>
        <sz val="22"/>
        <rFont val="仿宋_GB2312"/>
        <charset val="134"/>
      </rPr>
      <t xml:space="preserve">每年村集体收益中的5%用于村内基础设施的管护。                                                                              </t>
    </r>
  </si>
  <si>
    <r>
      <rPr>
        <b/>
        <sz val="24"/>
        <rFont val="仿宋_GB2312"/>
        <charset val="134"/>
      </rPr>
      <t>社会效益：</t>
    </r>
    <r>
      <rPr>
        <sz val="24"/>
        <rFont val="仿宋_GB2312"/>
        <charset val="134"/>
      </rPr>
      <t xml:space="preserve">94户共计464人的饮用水水质显著改善，污水集中处理有效减轻环境污染，公共厕所及路灯等设施显著提升生活便利性。景区入口村容整治工程优化游客体验，推动村民通过旅游服务增加收入。村委会与合作社协同管理机制强化基层自治能力。  
</t>
    </r>
    <r>
      <rPr>
        <b/>
        <sz val="24"/>
        <rFont val="仿宋_GB2312"/>
        <charset val="134"/>
      </rPr>
      <t>经济效益：</t>
    </r>
    <r>
      <rPr>
        <sz val="24"/>
        <rFont val="仿宋_GB2312"/>
        <charset val="134"/>
      </rPr>
      <t>项目建设期间累计发放劳务报酬40万元（占项目总投资的10%），有效带动村民短期就业。基础设施完善显著优化村内集体产业运营环境，间接促进集体收益增长（现有年收入50万元以上）。</t>
    </r>
  </si>
  <si>
    <t>工布江达县2024年贷款贴息项目</t>
  </si>
  <si>
    <r>
      <rPr>
        <b/>
        <sz val="22"/>
        <rFont val="仿宋_GB2312"/>
        <charset val="134"/>
      </rPr>
      <t>一、建设内容：</t>
    </r>
    <r>
      <rPr>
        <sz val="22"/>
        <rFont val="仿宋_GB2312"/>
        <charset val="134"/>
      </rPr>
      <t>2024年扶贫贷款贴息（利差补贴）
二、</t>
    </r>
    <r>
      <rPr>
        <b/>
        <sz val="22"/>
        <rFont val="仿宋_GB2312"/>
        <charset val="134"/>
      </rPr>
      <t>可行性：</t>
    </r>
    <r>
      <rPr>
        <sz val="22"/>
        <rFont val="仿宋_GB2312"/>
        <charset val="134"/>
      </rPr>
      <t>鼓励村民自主创业，自主创收，促进增收。
三、</t>
    </r>
    <r>
      <rPr>
        <b/>
        <sz val="22"/>
        <rFont val="仿宋_GB2312"/>
        <charset val="134"/>
      </rPr>
      <t>必要性：</t>
    </r>
    <r>
      <rPr>
        <sz val="22"/>
        <rFont val="仿宋_GB2312"/>
        <charset val="134"/>
      </rPr>
      <t>增加收入，保障经济持续，扩大县域经济发展。</t>
    </r>
  </si>
  <si>
    <t>工布江达县农业农村和科技水利局</t>
  </si>
  <si>
    <t>（六）其他类</t>
  </si>
  <si>
    <t>就业创业补贴</t>
  </si>
  <si>
    <r>
      <rPr>
        <b/>
        <sz val="22"/>
        <rFont val="仿宋_GB2312"/>
        <charset val="134"/>
      </rPr>
      <t>一、建设内容：</t>
    </r>
    <r>
      <rPr>
        <sz val="22"/>
        <rFont val="仿宋_GB2312"/>
        <charset val="134"/>
      </rPr>
      <t>为我县脱贫户、搬迁户、三类人员提供就业、创业补助。
二、</t>
    </r>
    <r>
      <rPr>
        <b/>
        <sz val="22"/>
        <rFont val="仿宋_GB2312"/>
        <charset val="134"/>
      </rPr>
      <t>可行性：</t>
    </r>
    <r>
      <rPr>
        <sz val="22"/>
        <rFont val="仿宋_GB2312"/>
        <charset val="134"/>
      </rPr>
      <t>鼓励群众创业。增加就业岗位，促进群众增收；
三、</t>
    </r>
    <r>
      <rPr>
        <b/>
        <sz val="22"/>
        <rFont val="仿宋_GB2312"/>
        <charset val="134"/>
      </rPr>
      <t>必要性：</t>
    </r>
    <r>
      <rPr>
        <sz val="22"/>
        <rFont val="仿宋_GB2312"/>
        <charset val="134"/>
      </rPr>
      <t>扩大群众创业积极性，激发群众外出务工积极性。</t>
    </r>
  </si>
  <si>
    <t>米林市</t>
  </si>
  <si>
    <t>米林市扎绕乡甲玛村农家乐改造提升建设项目</t>
  </si>
  <si>
    <t>扎西绕登镇甲玛村</t>
  </si>
  <si>
    <r>
      <rPr>
        <sz val="22"/>
        <rFont val="黑体"/>
        <charset val="134"/>
      </rPr>
      <t>建设内容：</t>
    </r>
    <r>
      <rPr>
        <sz val="22"/>
        <rFont val="仿宋_GB2312"/>
        <charset val="134"/>
      </rPr>
      <t xml:space="preserve">对甲玛村卡娘小组、晓丁小组原有农家乐进行改造提升。建设内容及规模:卡娘组新建用房518.37 </t>
    </r>
    <r>
      <rPr>
        <sz val="22"/>
        <rFont val="宋体"/>
        <charset val="134"/>
      </rPr>
      <t>㎡</t>
    </r>
    <r>
      <rPr>
        <sz val="22"/>
        <rFont val="仿宋_GB2312"/>
        <charset val="134"/>
      </rPr>
      <t xml:space="preserve">，并配套室外电气、室外给排水、涵洞等;晓丁组新建用房414.03 </t>
    </r>
    <r>
      <rPr>
        <sz val="22"/>
        <rFont val="宋体"/>
        <charset val="134"/>
      </rPr>
      <t>㎡</t>
    </r>
    <r>
      <rPr>
        <sz val="22"/>
        <rFont val="仿宋_GB2312"/>
        <charset val="134"/>
      </rPr>
      <t xml:space="preserve">，并配套室外电气、室外给排水、涵洞、土石方工程等。
</t>
    </r>
    <r>
      <rPr>
        <sz val="22"/>
        <rFont val="黑体"/>
        <charset val="134"/>
      </rPr>
      <t>可行性：</t>
    </r>
    <r>
      <rPr>
        <sz val="22"/>
        <rFont val="仿宋_GB2312"/>
        <charset val="134"/>
      </rPr>
      <t xml:space="preserve">一是原有农家乐收益良好，两个农家乐年均收入均有20万元左右，新建的农家乐在基础设施上更加完善，结合重大项目即将开工，其需求会大幅度增加，也能进一步带动老百姓增收。二是甲玛村周边可能有独特的自然景观（如山林、溪流）或人文资源（如历史遗迹、民俗文化），依托这些资源，农家乐能打造差异化特色，吸引游客。且临近交通线路，便于游客抵达，具备发展旅游接待的区位条件。
</t>
    </r>
    <r>
      <rPr>
        <sz val="22"/>
        <rFont val="黑体"/>
        <charset val="134"/>
      </rPr>
      <t>必要性：</t>
    </r>
    <r>
      <rPr>
        <sz val="22"/>
        <rFont val="仿宋_GB2312"/>
        <charset val="134"/>
      </rPr>
      <t>原农家乐年久失修，一是甲玛村卡娘小组、晓丁小组原有农家乐基础设施不足、基本都以板房结构为主，在人流增加现状下，已无法满足顾客需求。二是随着当地旅游资源开发及知名度提升，游客数量持续增长，原有农家乐基础设施简陋（板房结构），在接待容量、服务品质上已无法匹配游客对舒适、优质体验的追求。新建农家乐可提升旅游服务档次，满足游客多元化需求，助力当地旅游品牌打造。经营主体：甲玛村股份经济合作社。</t>
    </r>
  </si>
  <si>
    <t>改造提升</t>
  </si>
  <si>
    <t>米林市扎西绕登镇</t>
  </si>
  <si>
    <t>已形成利益联结机制，村集体加农户管理运营实现增收</t>
  </si>
  <si>
    <t>项目建设过程中群众可通过参工参建方式获得增收，建成后通过面向重大项目人流量村集体运营激活餐饮服务行业或承租方式获取分红。</t>
  </si>
  <si>
    <t>前期工作已完成，于2025.4.7取得可研批复，
2025.4.11取得概算批复。</t>
  </si>
  <si>
    <t>米林市扎绕乡甲玛村农家乐改造提升建设项目“四个一批”升级</t>
  </si>
  <si>
    <t>米林市2026年娟姗牛到户养殖项目</t>
  </si>
  <si>
    <t>卧龙镇甲格村、丹娘乡丹娘村、羌纳镇岗嘎村</t>
  </si>
  <si>
    <r>
      <rPr>
        <sz val="22"/>
        <rFont val="黑体"/>
        <charset val="134"/>
      </rPr>
      <t>建设内容：</t>
    </r>
    <r>
      <rPr>
        <sz val="22"/>
        <rFont val="仿宋_GB2312"/>
        <charset val="134"/>
      </rPr>
      <t xml:space="preserve">为米林市卧龙镇、丹娘乡、羌纳镇的3个村购置娟12-18月龄的健康无疾病，精神良好的娟姗牛，其中：卧龙镇甲格村57户，丹娘乡丹娘村102户，岗嘎村49户，户均2头娟姗牛，共计416头，每头价格2万元，种公牛4头，每头3万元；3个村配备小型饲草收割机8万元、饲草打捆机0.6万元，2025年四个村（萨玉村、彩门村、桑巴村、才巴村）推广的娟姗牛项目配4头种公牛，每头3万元。
</t>
    </r>
    <r>
      <rPr>
        <sz val="22"/>
        <rFont val="黑体"/>
        <charset val="134"/>
      </rPr>
      <t>可行性：</t>
    </r>
    <r>
      <rPr>
        <sz val="22"/>
        <rFont val="仿宋_GB2312"/>
        <charset val="134"/>
      </rPr>
      <t xml:space="preserve">一是米林市属于高原温带半湿润季风气候，年平均气温8.2℃ ，无霜期170天左右，降水充沛，空气清新，这样的气候条件适合娟姗牛的生长，能够保障娟姗牛的健康和产奶性能。二是米林市拥有一定面积的人工饲草地，能够为娟姗牛提供充足的草料。此外，还可以利用当地的农作物秸秆，经过加工处理后作为饲料，进一步降低养殖成本该项目点群众长期从事畜牧养殖，对养殖业积极性很高，养殖经验丰富，结合群众的生产生活习惯和产业发展意愿，确定该项目是可行的。
</t>
    </r>
    <r>
      <rPr>
        <sz val="22"/>
        <rFont val="黑体"/>
        <charset val="134"/>
      </rPr>
      <t>必要性：</t>
    </r>
    <r>
      <rPr>
        <sz val="22"/>
        <rFont val="仿宋_GB2312"/>
        <charset val="134"/>
      </rPr>
      <t>结合米林自然资源优势，因地制宜实施该项目可以有效解决四个村的群众的乳、肉、酥油等日常供需问题，同时还可以为城镇居民提供新鲜肉乳来源，可以有效增加村集体收入，提升群众生活水平。随着消费者对高品质乳制品需求的增长，娟姗牛产的牛奶乳脂率高、口感好、营养丰富，在市场上具有较高的竞争力和价格优势。发展娟姗牛到户养殖，能够满足本地及周边市场对优质奶源的需求，填补市场空白，推动乳业升级。到户项目，村集体管理。</t>
    </r>
  </si>
  <si>
    <t>米林市农业农村局</t>
  </si>
  <si>
    <t>项目建成后，解决农畜产品自我满足的同时能够增加群众的收入来源（可销售犊牛），改善其生活质量，让群众通过自己的双手致富，也能使脱贫户思想上从“要我致富”到“我要致富”转变观念，增强靠双手勤劳致富的思想并每年每头上缴村集体500元作为村集体经济发展资金。</t>
  </si>
  <si>
    <t>无需办理前置，实施方案已编制中，9.30之前完成。</t>
  </si>
  <si>
    <t>南伊乡琼林村饲草种植基地建设项目</t>
  </si>
  <si>
    <t>南伊乡琼林村</t>
  </si>
  <si>
    <r>
      <rPr>
        <sz val="22"/>
        <rFont val="黑体"/>
        <charset val="134"/>
      </rPr>
      <t>建设内容：</t>
    </r>
    <r>
      <rPr>
        <sz val="22"/>
        <rFont val="仿宋_GB2312"/>
        <charset val="134"/>
      </rPr>
      <t xml:space="preserve">为琼林村开发80亩土地，建设饲草种植地，按每人一亩规格。
</t>
    </r>
    <r>
      <rPr>
        <sz val="22"/>
        <rFont val="黑体"/>
        <charset val="134"/>
      </rPr>
      <t>可行性：</t>
    </r>
    <r>
      <rPr>
        <sz val="22"/>
        <rFont val="仿宋_GB2312"/>
        <charset val="134"/>
      </rPr>
      <t xml:space="preserve">一是南伊乡琼林村的土壤质地、气候条件（如光照、降水等）经检测适合多种优质饲草（如紫花苜蓿、黑麦草等）生长。选择适宜的饲草品种，能保证饲草的产量和质量，为养殖产业提供优质饲料保障。二是可与当地农业技术推广部门或农业科研机构合作，获取饲草种植的技术指导（如播种时间、施肥管理、病虫害防治等）。通过专业技术支持，提高饲草种植的成功率，降低种植风险。
</t>
    </r>
    <r>
      <rPr>
        <sz val="22"/>
        <rFont val="黑体"/>
        <charset val="134"/>
      </rPr>
      <t>必要性：</t>
    </r>
    <r>
      <rPr>
        <sz val="22"/>
        <rFont val="仿宋_GB2312"/>
        <charset val="134"/>
      </rPr>
      <t>一是结合琼林村养殖项目，开发饲草种植，可稳定饲草供应，避免因市场饲草价格波动而增加养殖成本，保障养殖产业的利润空间，减少支出，为养殖产业发展奠定基础。二是能充分利用闲置或低效利用的土地，提高土地资源的利用效率，让土地产生更大的经济价值，助力乡村土地资源的优化配置。管理单位：村集体。</t>
    </r>
  </si>
  <si>
    <t>米林市南伊乡</t>
  </si>
  <si>
    <t>奠定三岩群众发展养殖产业基础，保障一产收入，受益群众12户69人</t>
  </si>
  <si>
    <t>选址及环评登记已完成，林评正在对接</t>
  </si>
  <si>
    <t>三岩搬迁项目</t>
  </si>
  <si>
    <t>丹娘乡丹娘沟安置点（产业配套）建设项目</t>
  </si>
  <si>
    <t>丹娘沟安置点</t>
  </si>
  <si>
    <r>
      <rPr>
        <sz val="22"/>
        <rFont val="黑体"/>
        <charset val="134"/>
      </rPr>
      <t>建设内容：</t>
    </r>
    <r>
      <rPr>
        <sz val="22"/>
        <rFont val="仿宋_GB2312"/>
        <charset val="134"/>
      </rPr>
      <t>新建产业用房</t>
    </r>
    <r>
      <rPr>
        <sz val="22"/>
        <rFont val="黑体"/>
        <charset val="134"/>
      </rPr>
      <t>820</t>
    </r>
    <r>
      <rPr>
        <sz val="22"/>
        <rFont val="仿宋_GB2312"/>
        <charset val="134"/>
      </rPr>
      <t>平方米。包括（超市</t>
    </r>
    <r>
      <rPr>
        <sz val="22"/>
        <rFont val="黑体"/>
        <charset val="134"/>
      </rPr>
      <t>400</t>
    </r>
    <r>
      <rPr>
        <sz val="22"/>
        <rFont val="仿宋_GB2312"/>
        <charset val="134"/>
      </rPr>
      <t xml:space="preserve">平米、厨房100平米，村民娱乐场320平米）及水、电等附属设施。
</t>
    </r>
    <r>
      <rPr>
        <sz val="22"/>
        <rFont val="黑体"/>
        <charset val="134"/>
      </rPr>
      <t>可行性：</t>
    </r>
    <r>
      <rPr>
        <sz val="22"/>
        <rFont val="仿宋_GB2312"/>
        <charset val="134"/>
      </rPr>
      <t xml:space="preserve">主要为满足人民生活水平不断提高的需要，是建设社会主义新农村。
</t>
    </r>
    <r>
      <rPr>
        <sz val="22"/>
        <rFont val="黑体"/>
        <charset val="134"/>
      </rPr>
      <t>必要性：</t>
    </r>
    <r>
      <rPr>
        <sz val="22"/>
        <rFont val="仿宋_GB2312"/>
        <charset val="134"/>
      </rPr>
      <t>改善搬迁群众的生活环境和生活条件，确保搬迁群众搬得进、留得住。
经营主体：村集体股份经济合作社。</t>
    </r>
  </si>
  <si>
    <t>丹娘乡人民政府</t>
  </si>
  <si>
    <t>能助力推动DB工作有序进行，满足DB群众生产生活需求，提升DB群众生产生活水平，改善63户236人DBBQ群众生产生活条件DBBQ群众生产生活条件，确保搬迁群众搬得进、留得住。项目建成后村集体收入每年可达30余万元。</t>
  </si>
  <si>
    <t>选址及环评登记和林业备案已完成</t>
  </si>
  <si>
    <t>边境安置点配套项目（朵贡村）</t>
  </si>
  <si>
    <t>朗嘎安置点</t>
  </si>
  <si>
    <r>
      <rPr>
        <sz val="22"/>
        <rFont val="黑体"/>
        <charset val="134"/>
      </rPr>
      <t>建设内容：</t>
    </r>
    <r>
      <rPr>
        <sz val="22"/>
        <rFont val="仿宋_GB2312"/>
        <charset val="134"/>
      </rPr>
      <t>新建产业用房</t>
    </r>
    <r>
      <rPr>
        <sz val="22"/>
        <rFont val="黑体"/>
        <charset val="134"/>
      </rPr>
      <t>920</t>
    </r>
    <r>
      <rPr>
        <sz val="22"/>
        <rFont val="仿宋_GB2312"/>
        <charset val="134"/>
      </rPr>
      <t>平方米。包括（超市</t>
    </r>
    <r>
      <rPr>
        <sz val="22"/>
        <rFont val="黑体"/>
        <charset val="134"/>
      </rPr>
      <t>500</t>
    </r>
    <r>
      <rPr>
        <sz val="22"/>
        <rFont val="仿宋_GB2312"/>
        <charset val="134"/>
      </rPr>
      <t xml:space="preserve">平米、厨房150平米、村民娱乐场320平米）及水、电等附属设施。                                                                                </t>
    </r>
    <r>
      <rPr>
        <sz val="22"/>
        <rFont val="黑体"/>
        <charset val="134"/>
      </rPr>
      <t>可行性：</t>
    </r>
    <r>
      <rPr>
        <sz val="22"/>
        <rFont val="仿宋_GB2312"/>
        <charset val="134"/>
      </rPr>
      <t xml:space="preserve">主要为满足人民生活水平不断提高的需要，是建设社会主义新农村。                                                    </t>
    </r>
    <r>
      <rPr>
        <sz val="22"/>
        <rFont val="黑体"/>
        <charset val="134"/>
      </rPr>
      <t>必要性：</t>
    </r>
    <r>
      <rPr>
        <sz val="22"/>
        <rFont val="仿宋_GB2312"/>
        <charset val="134"/>
      </rPr>
      <t>加快乡村产业发展，带动农牧民收入水平提高，改善农村基础设施条件，传承乡村传统优秀文化。
经营主体：村集体股份经济合作社。</t>
    </r>
  </si>
  <si>
    <t>能助力推动DB工作有序进行，满足DB群众生产生活需求，提升DB群众生产生活水平，改善71户259人DBBQ群众生产生活条件DBBQ群众生产生活条件，确保搬迁群众搬得进、留得住。项目建成后村集体收入每年可达30余万元。</t>
  </si>
  <si>
    <t>边境安置点配套项目（吉美村）</t>
  </si>
  <si>
    <t>南伊安置点</t>
  </si>
  <si>
    <r>
      <rPr>
        <sz val="22"/>
        <rFont val="黑体"/>
        <charset val="134"/>
      </rPr>
      <t>建设内容：</t>
    </r>
    <r>
      <rPr>
        <sz val="22"/>
        <rFont val="仿宋_GB2312"/>
        <charset val="134"/>
      </rPr>
      <t xml:space="preserve">新建产业用房1070平方米。包括（超市600平米、厨房150平米、村民娱乐场320平米）及水、电等附属设施。
</t>
    </r>
    <r>
      <rPr>
        <sz val="22"/>
        <rFont val="黑体"/>
        <charset val="134"/>
      </rPr>
      <t>可行性</t>
    </r>
    <r>
      <rPr>
        <sz val="22"/>
        <rFont val="仿宋_GB2312"/>
        <charset val="134"/>
      </rPr>
      <t xml:space="preserve">：主要为满足人民生活水平不断提高的需要，是建设社会主义新农村。
</t>
    </r>
    <r>
      <rPr>
        <sz val="22"/>
        <rFont val="黑体"/>
        <charset val="134"/>
      </rPr>
      <t>必要性：</t>
    </r>
    <r>
      <rPr>
        <sz val="22"/>
        <rFont val="仿宋_GB2312"/>
        <charset val="134"/>
      </rPr>
      <t>改善搬迁群众的生活环境和生活条件，确保搬迁群众搬得进、留得住。
经营主体：村集体股份经济合作社。</t>
    </r>
  </si>
  <si>
    <t>南伊乡人民政府</t>
  </si>
  <si>
    <t>能助力推动DB工作有序进行，满足DB群众生产生活需求，提升DB群众生产生活水平，改善94户315人DBBQ群众生产生活条件DBBQ群众生产生活条件，确保搬迁群众搬得进、留得住。项目建成后村集体收入每年可达30余万元。</t>
  </si>
  <si>
    <t>边境安置点配套项目（东龙村）</t>
  </si>
  <si>
    <t>巴嘎沟安置点</t>
  </si>
  <si>
    <r>
      <rPr>
        <sz val="22"/>
        <rFont val="黑体"/>
        <charset val="134"/>
      </rPr>
      <t>建设内容：</t>
    </r>
    <r>
      <rPr>
        <sz val="22"/>
        <rFont val="仿宋_GB2312"/>
        <charset val="134"/>
      </rPr>
      <t xml:space="preserve">新建产业用房1120平方米、包括（超市650平米、厨房150平米、村民娱乐场320平米）及水、电等附属设施。
</t>
    </r>
    <r>
      <rPr>
        <sz val="22"/>
        <rFont val="黑体"/>
        <charset val="134"/>
      </rPr>
      <t>可行性：</t>
    </r>
    <r>
      <rPr>
        <sz val="22"/>
        <rFont val="仿宋_GB2312"/>
        <charset val="134"/>
      </rPr>
      <t xml:space="preserve">主要为满足人民生活水平不断提高的需要，是建设社会主义新农村。
</t>
    </r>
    <r>
      <rPr>
        <sz val="22"/>
        <rFont val="黑体"/>
        <charset val="134"/>
      </rPr>
      <t>必要性</t>
    </r>
    <r>
      <rPr>
        <sz val="22"/>
        <rFont val="仿宋_GB2312"/>
        <charset val="134"/>
      </rPr>
      <t>：改善搬迁群众的生活环境和生活条件，确保搬迁群众搬得进、留得住。
经营主体：村集体股份经济合作社。</t>
    </r>
  </si>
  <si>
    <t>羌纳镇人民政府</t>
  </si>
  <si>
    <t>能助力推动DB工作有序进行，满足DB群众生产生活需求，提升DB群众生产生活水平，改善112户407人DBBQ群众生产生活条件DBBQ群众生产生活条件，确保搬迁群众搬得进、留得住。项目建成后村集体收入每年可达30余万元。</t>
  </si>
  <si>
    <t>边境安置点配套项目（曲迪村）</t>
  </si>
  <si>
    <t>雪卡沟安置点</t>
  </si>
  <si>
    <r>
      <rPr>
        <sz val="22"/>
        <rFont val="黑体"/>
        <charset val="134"/>
      </rPr>
      <t>建设内容：</t>
    </r>
    <r>
      <rPr>
        <sz val="22"/>
        <rFont val="仿宋_GB2312"/>
        <charset val="134"/>
      </rPr>
      <t xml:space="preserve">新建产业用房1070平方米。包括（超市600平米、厨房150平米、村民娱乐场320平米）及水、电等附属设施。  </t>
    </r>
    <r>
      <rPr>
        <sz val="22"/>
        <rFont val="黑体"/>
        <charset val="134"/>
      </rPr>
      <t>可行性：</t>
    </r>
    <r>
      <rPr>
        <sz val="22"/>
        <rFont val="仿宋_GB2312"/>
        <charset val="134"/>
      </rPr>
      <t xml:space="preserve">依托组织部打造的边境村镇建设主题展馆，建设优质的餐饮服务配套设施，为前来参观学习的游客提供便捷舒适的用餐体验。                                                      </t>
    </r>
    <r>
      <rPr>
        <sz val="22"/>
        <rFont val="黑体"/>
        <charset val="134"/>
      </rPr>
      <t>必要性：</t>
    </r>
    <r>
      <rPr>
        <sz val="22"/>
        <rFont val="仿宋_GB2312"/>
        <charset val="134"/>
      </rPr>
      <t>边境村镇产业较为薄弱，按照“搬得进、留得住、能致富”要求，能带动99户387人增收。经营主体:雪卡沟（安置点）村股份经济合作社。</t>
    </r>
  </si>
  <si>
    <t>米林市米林镇</t>
  </si>
  <si>
    <t>群众通过自娱自乐及接待红色基地参观团每年增收35万元。</t>
  </si>
  <si>
    <t>边境安置点配套项目（尼色村）</t>
  </si>
  <si>
    <t>丹娘乡白拉农家乐建设项目</t>
  </si>
  <si>
    <t>丹娘乡白拉村</t>
  </si>
  <si>
    <r>
      <rPr>
        <sz val="22"/>
        <rFont val="黑体"/>
        <charset val="134"/>
      </rPr>
      <t>建设内容：</t>
    </r>
    <r>
      <rPr>
        <sz val="22"/>
        <rFont val="仿宋_GB2312"/>
        <charset val="134"/>
      </rPr>
      <t>新建产业用房</t>
    </r>
    <r>
      <rPr>
        <sz val="22"/>
        <rFont val="黑体"/>
        <charset val="134"/>
      </rPr>
      <t>870</t>
    </r>
    <r>
      <rPr>
        <sz val="22"/>
        <rFont val="仿宋_GB2312"/>
        <charset val="134"/>
      </rPr>
      <t>平方米。包括（超市</t>
    </r>
    <r>
      <rPr>
        <sz val="22"/>
        <rFont val="黑体"/>
        <charset val="134"/>
      </rPr>
      <t>400</t>
    </r>
    <r>
      <rPr>
        <sz val="22"/>
        <rFont val="仿宋_GB2312"/>
        <charset val="134"/>
      </rPr>
      <t xml:space="preserve">平米、厨房150平米、村民娱乐场320平米）及水、电等附属配套设施。                                                                                    </t>
    </r>
    <r>
      <rPr>
        <sz val="22"/>
        <rFont val="黑体"/>
        <charset val="134"/>
      </rPr>
      <t>可行性：</t>
    </r>
    <r>
      <rPr>
        <sz val="22"/>
        <rFont val="仿宋_GB2312"/>
        <charset val="134"/>
      </rPr>
      <t xml:space="preserve">一是地处219国道及大峡谷旅游必经之路，结合重大项目即将开工，其需求会大幅度增加，也能进一步带动老百姓增收。二是白拉村周边可能有独特的自然景观（如山林、溪流）或人文资源（如历史遗迹、民俗文化），依托这些资源，农家乐能打造差异化特色，吸引游客。且临近交通线路，便于游客抵达，具备发展旅游接待的区位条件。
</t>
    </r>
    <r>
      <rPr>
        <sz val="22"/>
        <rFont val="黑体"/>
        <charset val="134"/>
      </rPr>
      <t>必要性：</t>
    </r>
    <r>
      <rPr>
        <sz val="22"/>
        <rFont val="仿宋_GB2312"/>
        <charset val="134"/>
      </rPr>
      <t>该村为低于自治区平均收入水平村庄，通过本项目进一步提升该村群众的收入。
经营主体:白拉村股份经济合作社。</t>
    </r>
  </si>
  <si>
    <t>米林市丹娘乡</t>
  </si>
  <si>
    <t>已形成利益联结机制，项目建成后由第村集体运营，</t>
  </si>
  <si>
    <t>项目地处219国道及大峡谷旅游必经之路，利用独特的康巴文化为底蕴而建的项目，同时民宿的建设与运营有助于改善村民的生活环境，增强村民的归属感和幸福感。此外，民宿还能吸引更多的游客前来，促进文化交流，丰富村民的精神文化生活。为村庄的可持续发展奠定坚实基础。
民宿运营能为村民带来稳定的收入和就业机会，增加村民的经济收入，同时带动当地餐饮、购物等服务业发展，促进经济增长。</t>
  </si>
  <si>
    <t>扎西新村民宿建设项目</t>
  </si>
  <si>
    <t>米林镇扎西新村</t>
  </si>
  <si>
    <r>
      <rPr>
        <sz val="22"/>
        <rFont val="仿宋_GB2312"/>
        <charset val="134"/>
      </rPr>
      <t>建设内容：新建1200</t>
    </r>
    <r>
      <rPr>
        <sz val="22"/>
        <rFont val="宋体"/>
        <charset val="134"/>
      </rPr>
      <t>㎡的</t>
    </r>
    <r>
      <rPr>
        <sz val="22"/>
        <rFont val="仿宋_GB2312"/>
        <charset val="134"/>
      </rPr>
      <t>民宿一栋，配套餐饮以及附属基础设施。（用地性质为草地，可以办理相关手续）
可行性：扎西新村东北侧草地临近雅江，地势开阔、风景优美、道路畅通，天然具备开发林卡园潜质，且自今年重大项目开工以来米林市人口剧增，具备巨大消费资源。
必要性：一是扎西新村缺乏支柱产业，若能简称此项目，将极大支撑扎西新村集体经济，为搬迁群众后续经济发展提供巨大动力。二是该项目能打造特色旅游产业，成为村集体经济的重要支撑，为搬迁群众提供持续稳定的收入来源，助力乡村产业振兴，解决搬迁后群众的长远发展问题。
经营主体：扎西新村股份经济合作社。</t>
    </r>
  </si>
  <si>
    <t xml:space="preserve">村民为项目核心主体。村集体负责统一管理，通过“服务分成”、利润分红实现利益联结
</t>
  </si>
  <si>
    <t xml:space="preserve">该项目的实施可有效解决产业配套设施短缺的问题，切实提升农牧民生活幸福度
项目开工建设期间可以让群众投工投劳增加收入,项目建成后集体分红来带动群众增收。项目建成后村集体年收入可达30余万元 。                                                      </t>
  </si>
  <si>
    <t>羌纳镇西嘎村特色民宿建设项目</t>
  </si>
  <si>
    <t>羌纳镇西嘎村</t>
  </si>
  <si>
    <r>
      <rPr>
        <sz val="22"/>
        <rFont val="仿宋_GB2312"/>
        <charset val="134"/>
      </rPr>
      <t>建设内容：新建600</t>
    </r>
    <r>
      <rPr>
        <sz val="22"/>
        <rFont val="宋体"/>
        <charset val="134"/>
      </rPr>
      <t>㎡</t>
    </r>
    <r>
      <rPr>
        <sz val="22"/>
        <rFont val="仿宋_GB2312"/>
        <charset val="134"/>
      </rPr>
      <t>的民宿一栋，配套餐饮以及附属基础设施。（用地性质为灌木林地，可以办理相关手续）项目建成后由集体牵头运营+企业商户等模式撬动商贸服务一体的综合服务业。
可行性：目前西嘎村已有的产业基础和沿线旅游资源及樱桃采摘区的优势，来往游客较多，依托米林旅游资源（如大峡谷、南迦巴瓦峰等）选择自驾出游的游客占比较多，项目建设为往来自驾游游客提供便利，也可以促进区域旅游消费，增加旅游收入。通过建立利益联结机制将87户358人（其中脱贫户28户）收益。
必要性：助力旅游产业发展带动县域经济发展和相关附属产业提升，提高旅游竞争力，辐射周围其他旅游产业，通过政府投资壮大产业发展带动群众增收。乡村发展民宿产业，能创造民宿运营、旅游服务等就业岗位，吸引外出青年返乡创业就业。青年带回的新观念、新技能，可反哺乡村建设，为乡村发展注入活力，缓解乡村空心化问题。
经营主体：西嘎村股份经济合作社。</t>
    </r>
  </si>
  <si>
    <t>已形成利益联结机制，项目建成后采取“集体+企业商户”的利益链接模式运营。</t>
  </si>
  <si>
    <t>民宿的建设与运营有助于提升村庄的整体形象和基础设施水平，改善村民的生活环境，增强村民的归属感和幸福感。此外，民宿还能吸引更多的游客前来，促进文化交流，丰富村民的精神文化生活。从长远来看，这种模式有利于推动乡村振兴，实现农村产业融合发展，为村庄的可持续发展奠定坚实基础。
民宿运营能为村民带来稳定的收入和就业机会，增加村民的经济收入，同时带动当地餐饮、购物等服务业发展，促进经济增长。项目建成后村集体年收入可达24万元。</t>
  </si>
  <si>
    <t>异地搬迁项目</t>
  </si>
  <si>
    <t>羌渡岗村产业配套建设项目</t>
  </si>
  <si>
    <t>羌渡岗村</t>
  </si>
  <si>
    <r>
      <rPr>
        <sz val="22"/>
        <rFont val="仿宋_GB2312"/>
        <charset val="134"/>
      </rPr>
      <t>建设内容：新建300</t>
    </r>
    <r>
      <rPr>
        <sz val="22"/>
        <rFont val="宋体"/>
        <charset val="134"/>
      </rPr>
      <t>㎡</t>
    </r>
    <r>
      <rPr>
        <sz val="22"/>
        <rFont val="仿宋_GB2312"/>
        <charset val="134"/>
      </rPr>
      <t>的民宿一栋，配套餐饮以及附属基础设施。
可行性：主要为满足人民生活水平不断提高的需要，大峡谷旅游必经之路，且羌渡岗村位于羌纳镇政府驻地，建设区位优势明显。
必要性：为满足群众和游客日益增长的精神文化需求和带动群众增收的目的，该项目非常必要。
经营主体：羌渡岗村股份经济合作社。</t>
    </r>
  </si>
  <si>
    <t>米林市羌纳镇</t>
  </si>
  <si>
    <t>项目建成后可带动羌渡岗村集体每年至少增收20万元并提供相关就业岗位。</t>
  </si>
  <si>
    <t>羌渡岗村产业配套所建设项目“四个一批”升级</t>
  </si>
  <si>
    <t>蛋鸡养殖配套项目（粪污资源利用）</t>
  </si>
  <si>
    <t>米林镇雪卡村</t>
  </si>
  <si>
    <t>建设内容：目前我市正在建蛋鸡繁育基地三期，建成后养殖量高达9万羽，同时也增加了粪污处理量，为达到环保要求和有效利用粪污资源，故运用成品粪污处理罐设备，收集养鸡场粪污及附属设施安装工程等。
可行性：项目符合“乡村振兴”“农业绿色发展”等国家战略，多地对粪污利用项目提供补贴（如运营补贴），产出的有机肥可对接农业种植基地、合作社或农户，市场需求稳定；有机肥需求大：随着绿色农业、有机农业发展，市场对优质有机肥的需求持续增长，尤其在经济作物种植区，有机肥溢价空间明显。
必要性：破解养殖业污染难题、响应政策强制要求、实现资源循环与降本增效、提升企业综合竞争力。
运营主体：西藏明程农牧开发有限公司增效。</t>
  </si>
  <si>
    <t>已形成利益联结机制，第三方负责统一管理，通过利润分红实现利益联结</t>
  </si>
  <si>
    <t xml:space="preserve">社会效益：该项目的实施可有效解产业配套设施短缺的问题，切实提升农牧民生活幸福度
经济效益：项目开工建设期间可以让群众投工投劳增加收入,带动群众增收。项目建成后村集体年收入可达10余万元。 </t>
  </si>
  <si>
    <t>选址及环评登记已完成，林草评手续已办理</t>
  </si>
  <si>
    <t>蛋鸡养殖配套项目（粪污资源利用）“四个一批”巩固</t>
  </si>
  <si>
    <t>米林市鲁霞沟安置点（产业配套）温室建设项目</t>
  </si>
  <si>
    <t>丹娘乡鲁霞安置点</t>
  </si>
  <si>
    <t xml:space="preserve">建设内容：新建自食温室6500平米。130户每户50平米，砖砌三面墙体结构。（均采用砖混结构，温室外墙采用实心混凝土砌块，屋面采用轻钢结构+8毫厚阳光板+保暖棉，室内种植土换填50公分）。该项目地处安置点，气候较为寒冷，需解决保暖措施，致使单价偏高。
可行性：一是主要为满足人民生活水平不断提高的需要，为农牧民增收的迫切需求。二是人民生活水平提高对农产品的需求，尤其是对高品质、反季节蔬菜的需求，为温室项目提供了稳定的市场需求。项目生产的蔬菜等农产品可供应本地市场，也可借助边境优势拓展周边市场，具有良好的市场前景。
必要性：一是改善搬迁群众的生活环境和生活条件，确保搬迁群众搬得进、留得住。二是随着人民生活水平不断提高，对新鲜蔬菜、特色农产品的需求持续增长。温室项目采用先进的种植技术和设施，能实现蔬菜等农产品的周年生产，保障市场供应，同时也能推动当地农业从传统种植向高效设施农业转型，提升农业产业的质量和效益。村集体管理（管护资金由各户承担）。
</t>
  </si>
  <si>
    <t xml:space="preserve">该项目的实施可有效解决蔬菜自食问题，切实提升农牧民生活幸福度
项目开工建设期间可以让群众参工参建增加收入。  </t>
  </si>
  <si>
    <t>根据安置点入住要求，积极引导和鼓励群众入住，建议先建。边境安置点配套项目（嘎吉村）</t>
  </si>
  <si>
    <t>米林市丹娘沟安置点（产业配套）温室建设项目</t>
  </si>
  <si>
    <t>丹娘沟</t>
  </si>
  <si>
    <t xml:space="preserve">建设内容：新建温室3150平米。63户每户50平米，砖砌三面墙体结构（均采用砖混结构，温室外墙采用实心混凝土砌块，屋面采用轻钢结构+8毫厚阳光板+保暖棉，室内种植土换填50公分）。该项目地处安置点，气候较为寒冷，需解决保暖措施，致使单价偏高。
可行性：主要为满足人民生活水平不断提高的需要，是建设社会主义新农村、群众自给自足，为农牧民减少生产生活支出。
必要性：改善搬迁群众的生活环境和生活条件，确保搬迁群众搬得进、留得住。村集体管理（管护资金由各户承担）。
</t>
  </si>
  <si>
    <t>根据安置点入住要求，积极引导和鼓励群众入住，建议先建。（朵贡村）</t>
  </si>
  <si>
    <t>米林市巴嘎沟安置点（产业配套）温室建设项目</t>
  </si>
  <si>
    <t>巴嘎沟</t>
  </si>
  <si>
    <r>
      <rPr>
        <sz val="22"/>
        <rFont val="黑体"/>
        <charset val="134"/>
      </rPr>
      <t>建设内容</t>
    </r>
    <r>
      <rPr>
        <sz val="22"/>
        <rFont val="仿宋_GB2312"/>
        <charset val="134"/>
      </rPr>
      <t xml:space="preserve">：新建温室5600平米。112户每户50平米，砖砌三面墙体结构（均采用砖混结构，温室外墙采用实心混凝土砌块，屋面采用轻钢结构+8毫厚阳光板+保暖棉，室内种植土换填50公分）。该项目地处安置点，气候较为寒冷，需解决保暖措施，致使单价偏高。
</t>
    </r>
    <r>
      <rPr>
        <sz val="22"/>
        <rFont val="黑体"/>
        <charset val="134"/>
      </rPr>
      <t>可行性：</t>
    </r>
    <r>
      <rPr>
        <sz val="22"/>
        <rFont val="仿宋_GB2312"/>
        <charset val="134"/>
      </rPr>
      <t xml:space="preserve">一是主要为满足人民生活水平不断提高的需要，是建设社会主义新农村、群众自给自足，为农牧民减少生产生活支出。二是人民生活水平提高对农产品的需求，尤其是对高品质、反季节蔬菜的需求，为温室项目提供了稳定的市场需求。项目生产的蔬菜等农产品可供应本地市场，也可借助边境优势拓展周边市场，具有良好的市场前景。
</t>
    </r>
    <r>
      <rPr>
        <sz val="22"/>
        <rFont val="黑体"/>
        <charset val="134"/>
      </rPr>
      <t>必要性：</t>
    </r>
    <r>
      <rPr>
        <sz val="22"/>
        <rFont val="仿宋_GB2312"/>
        <charset val="134"/>
      </rPr>
      <t xml:space="preserve">一是改善搬迁群众的生活环境和生活条件，确保搬迁群众搬得进、留得住。二是随着人民生活水平不断提高，对新鲜蔬菜、特色农产品的需求持续增长。温室项目采用先进的种植技术和设施，能实现蔬菜等农产品的周年生产，保障市场供应，同时也能推动当地农业从传统种植向高效设施农业转型，提升农业产业的质量和效益。村集体管理（管护资金由各户承担）。
</t>
    </r>
  </si>
  <si>
    <t>根据安置点入住要求，积极引导和鼓励群众入住，建议先建。（曲迪村）</t>
  </si>
  <si>
    <t>米林市朗嘎沟安置点（产业配套）温室建设项目</t>
  </si>
  <si>
    <t>朗嘎沟</t>
  </si>
  <si>
    <t xml:space="preserve">建设内容：新建温室3550平米。71户，每户50平米，砖砌三面墙体结构（均采用砖混结构，温室外墙采用实心混凝土砌块，屋面采用轻钢结构+8毫厚阳光板+保暖棉，室内种植土换填50公分）。该项目地处安置点，气候较为寒冷，需解决保暖措施，致使单价偏高。
可行性：一是主要为保障边境群众搬迁后收入不降低，是搬迁群众增收的迫切需求。二是巴嘎沟的气候、土壤等自然条件经过评估，适合开展温室种植。通过温室的建设，可充分利用当地的光热等资源，为农作物生长创造有利条件，保障农产品的产量和品质。
必要性：一是保障搬迁群众的生活环境和生活条件，确保搬迁群众搬得进、留得住。二是作为边境地区的项目，保障搬迁群众的收入和生活水平，有助于维护边境地区的稳定与发展。温室项目能为边境群众提供稳定的产业和收入来源，增强边境地区的自我发展能力，促进边境地区的繁荣。村集体管理（管护资金由各户承担）。
</t>
  </si>
  <si>
    <t>根据安置点入住要求，积极引导和鼓励群众入住，建议先建。边境安置点配套项目（吉美村）</t>
  </si>
  <si>
    <t>米林市鲁霞沟安置点（产业配套）牲畜暖棚建设项目</t>
  </si>
  <si>
    <t>丹娘乡鲁霞沟</t>
  </si>
  <si>
    <r>
      <rPr>
        <sz val="22"/>
        <rFont val="黑体"/>
        <charset val="134"/>
      </rPr>
      <t>建设内容：</t>
    </r>
    <r>
      <rPr>
        <sz val="22"/>
        <rFont val="仿宋_GB2312"/>
        <charset val="134"/>
      </rPr>
      <t xml:space="preserve">新建牲畜暖棚5200平方米。130户每户40平米，每户补贴1.5万元。
</t>
    </r>
    <r>
      <rPr>
        <sz val="22"/>
        <rFont val="黑体"/>
        <charset val="134"/>
      </rPr>
      <t>可行性：</t>
    </r>
    <r>
      <rPr>
        <sz val="22"/>
        <rFont val="仿宋_GB2312"/>
        <charset val="134"/>
      </rPr>
      <t xml:space="preserve">一是主要为保障边境群众搬迁后收入不降低，改善环境，减少牲畜死亡，为农牧民财产损失降低。二是当地气候、草料等资源适合发展畜牧业，暖棚建设能充分利用这些资源，为牲畜生长创造有利条件。且每户40平米的暖棚规模，符合家庭养殖实际需求，便于群众管理。
</t>
    </r>
    <r>
      <rPr>
        <sz val="22"/>
        <rFont val="黑体"/>
        <charset val="134"/>
      </rPr>
      <t>必要性：</t>
    </r>
    <r>
      <rPr>
        <sz val="22"/>
        <rFont val="仿宋_GB2312"/>
        <charset val="134"/>
      </rPr>
      <t xml:space="preserve">一是保障搬迁群众的生活环境和生活条件，确保搬迁群众搬得进、留得住。二是：暖棚为牲畜提供更适宜的生长环境，减少牲畜因寒冷等因素导致的死亡，提高牲畜成活率和生长速度，有助于畜牧业从传统散养向科学养殖转变，提升畜牧业生产效率与经济效益。三是养殖业是当地群众重要的收入来源，暖棚保障牲畜健康生长，能增加群众养殖收益，改善生活条件，让搬迁群众切实感受到搬迁后的生活改善，增强对新环境的归属感。
</t>
    </r>
  </si>
  <si>
    <t>社会效益：是通过改善牲畜养殖环境、提升养殖稳定性与效率，为养殖户筑牢增收根基，同时推动乡村养殖业转型升级，助力产业振兴与生态保护协同发展 。1. 稳定养殖收益，保障养殖户生计2. 推动养殖业升级，助力乡村产业振兴3. 改善乡村生态，优化人居环境4. 强化乡村协作，凝聚发展合力</t>
  </si>
  <si>
    <t>选址及已完成，林评正在对接，实施方案9.30前完成</t>
  </si>
  <si>
    <t>边境安置点配套项目（嘎吉村）</t>
  </si>
  <si>
    <t>米林市朗嘎沟安置点（产业配套）牲畜暖棚建设项目</t>
  </si>
  <si>
    <t>丹娘乡朗嘎沟</t>
  </si>
  <si>
    <r>
      <rPr>
        <sz val="22"/>
        <rFont val="黑体"/>
        <charset val="134"/>
      </rPr>
      <t>建设内容：</t>
    </r>
    <r>
      <rPr>
        <sz val="22"/>
        <rFont val="仿宋_GB2312"/>
        <charset val="134"/>
      </rPr>
      <t xml:space="preserve">新建牲畜暖棚2840平方米。71户每户40平米，每户补贴1.5万元。
</t>
    </r>
    <r>
      <rPr>
        <sz val="22"/>
        <rFont val="黑体"/>
        <charset val="134"/>
      </rPr>
      <t>可行性：</t>
    </r>
    <r>
      <rPr>
        <sz val="22"/>
        <rFont val="仿宋_GB2312"/>
        <charset val="134"/>
      </rPr>
      <t xml:space="preserve">主要为满足人民生活水平不断提高的需要，是建设社会主义新农村、为农牧民增收的迫切需求。
</t>
    </r>
    <r>
      <rPr>
        <sz val="22"/>
        <rFont val="黑体"/>
        <charset val="134"/>
      </rPr>
      <t>必要性：</t>
    </r>
    <r>
      <rPr>
        <sz val="22"/>
        <rFont val="仿宋_GB2312"/>
        <charset val="134"/>
      </rPr>
      <t xml:space="preserve">一是改善搬迁群众的生活环境和生活条件，确保搬迁群众搬得进、留得住。二是传统的牲畜养殖方式在恶劣天气下易造成牲畜损失，暖棚养殖可减少这种损失，提高牲畜成活率与繁殖率，促进畜牧业从粗放型向集约型转变，实现畜牧业的可持续发展，为边境地区经济发展提供长期动力。
</t>
    </r>
  </si>
  <si>
    <t>米林市丹娘沟安置点（产业配套）牲畜暖棚建设项目</t>
  </si>
  <si>
    <t>丹娘乡丹娘沟</t>
  </si>
  <si>
    <r>
      <rPr>
        <sz val="22"/>
        <rFont val="黑体"/>
        <charset val="134"/>
      </rPr>
      <t>建设内容：</t>
    </r>
    <r>
      <rPr>
        <sz val="22"/>
        <rFont val="仿宋_GB2312"/>
        <charset val="134"/>
      </rPr>
      <t xml:space="preserve">新建牲畜暖棚2520平方米。63户每户40平米，每户补贴1.5万元。
</t>
    </r>
    <r>
      <rPr>
        <sz val="22"/>
        <rFont val="黑体"/>
        <charset val="134"/>
      </rPr>
      <t>可行性：</t>
    </r>
    <r>
      <rPr>
        <sz val="22"/>
        <rFont val="仿宋_GB2312"/>
        <charset val="134"/>
      </rPr>
      <t xml:space="preserve">主要为保障边境群众搬迁后收入不降低，改善环境，减少牲畜死亡，为农牧民财产损失降低。
</t>
    </r>
    <r>
      <rPr>
        <sz val="22"/>
        <rFont val="黑体"/>
        <charset val="134"/>
      </rPr>
      <t>必要性：</t>
    </r>
    <r>
      <rPr>
        <sz val="22"/>
        <rFont val="仿宋_GB2312"/>
        <charset val="134"/>
      </rPr>
      <t xml:space="preserve">一是保障搬迁群众的生活环境和生活条件，确保搬迁群众搬得进、留得住。二是传统的牲畜养殖方式在恶劣天气下易造成牲畜损失，暖棚养殖可减少这种损失，提高牲畜成活率与繁殖率，促进畜牧业从粗放型向集约型转变，实现畜牧业的可持续发展，为边境地区经济发展提供长期动力。
</t>
    </r>
  </si>
  <si>
    <t>米林市巴嘎沟安置点（产业配套）牲畜暖棚建设项目</t>
  </si>
  <si>
    <t>羌纳乡巴嘎沟</t>
  </si>
  <si>
    <r>
      <rPr>
        <sz val="22"/>
        <rFont val="黑体"/>
        <charset val="134"/>
      </rPr>
      <t>建设内容：</t>
    </r>
    <r>
      <rPr>
        <sz val="22"/>
        <rFont val="仿宋_GB2312"/>
        <charset val="134"/>
      </rPr>
      <t xml:space="preserve">新建牲畜暖棚4480平方米。每户40平米，每户补贴1.5万元。
</t>
    </r>
    <r>
      <rPr>
        <sz val="22"/>
        <rFont val="黑体"/>
        <charset val="134"/>
      </rPr>
      <t>可行性：</t>
    </r>
    <r>
      <rPr>
        <sz val="22"/>
        <rFont val="仿宋_GB2312"/>
        <charset val="134"/>
      </rPr>
      <t xml:space="preserve">一是主要为保障边境群众搬迁后收入不降低，自供自足，减少群众生产生活支出。二是巴嘎沟边境地区的气候、地理条件等适合牲畜养殖，暖棚建设能针对当地的气候特点（如寒冷、多风等），为牲畜创造适宜的生长环境，保障牲畜在当地环境下健康生长，具有良好的地域适应性。
</t>
    </r>
    <r>
      <rPr>
        <sz val="22"/>
        <rFont val="黑体"/>
        <charset val="134"/>
      </rPr>
      <t>必要性：</t>
    </r>
    <r>
      <rPr>
        <sz val="22"/>
        <rFont val="仿宋_GB2312"/>
        <charset val="134"/>
      </rPr>
      <t xml:space="preserve">一是保障搬迁群众的生活环境和生活条件，确保搬迁群众搬得进、留得住。二是牲畜养殖是边境群众重要的经济收入来源之一。暖棚减少牲畜死亡，提高养殖成功率，能让群众通过出售牲畜及相关产品获得更稳定的收入，避免因牲畜损失导致的收入波动，为群众经济收入提供稳定保障。
</t>
    </r>
  </si>
  <si>
    <t>米林市派镇麦朗村、达林村牲畜暖棚建设项目</t>
  </si>
  <si>
    <t>派镇麦郎村、达林村</t>
  </si>
  <si>
    <r>
      <rPr>
        <sz val="22"/>
        <rFont val="黑体"/>
        <charset val="134"/>
      </rPr>
      <t>建设内容：</t>
    </r>
    <r>
      <rPr>
        <sz val="22"/>
        <rFont val="仿宋_GB2312"/>
        <charset val="134"/>
      </rPr>
      <t>新建集中式牲畜棚圈，每户40</t>
    </r>
    <r>
      <rPr>
        <sz val="22"/>
        <rFont val="宋体"/>
        <charset val="134"/>
      </rPr>
      <t>㎡</t>
    </r>
    <r>
      <rPr>
        <sz val="22"/>
        <rFont val="仿宋_GB2312"/>
        <charset val="134"/>
      </rPr>
      <t xml:space="preserve">，其中达林村26户共计1040平方米，麦朗村22户共计880平方米，并按照补贴形式进行建设，每户补贴15000元。
</t>
    </r>
    <r>
      <rPr>
        <sz val="22"/>
        <rFont val="黑体"/>
        <charset val="134"/>
      </rPr>
      <t>可行性</t>
    </r>
    <r>
      <rPr>
        <sz val="22"/>
        <rFont val="仿宋_GB2312"/>
        <charset val="134"/>
      </rPr>
      <t>：牲畜棚圈可以提供良好的生活环境和饲养管理，降低野外意外风险，有效发挥牲畜疫病防</t>
    </r>
    <r>
      <rPr>
        <sz val="22"/>
        <rFont val="黑体"/>
        <charset val="134"/>
      </rPr>
      <t>控。
必要性：</t>
    </r>
    <r>
      <rPr>
        <sz val="22"/>
        <rFont val="仿宋_GB2312"/>
        <charset val="134"/>
      </rPr>
      <t xml:space="preserve">牲畜棚圈的建设，大峡谷旅游必经之路，可有效完成环境优化，降低人畜共患病风险，保证村庄环境。
                                                                                                                                                                                                                                                              </t>
    </r>
  </si>
  <si>
    <t>米林市派镇</t>
  </si>
  <si>
    <t>米林市安置点产业配套仓储设施建设项目（一期）</t>
  </si>
  <si>
    <t>米林镇邦加村</t>
  </si>
  <si>
    <r>
      <rPr>
        <sz val="22"/>
        <rFont val="仿宋_GB2312"/>
        <charset val="134"/>
      </rPr>
      <t>建设内容：在米林市新城区新建大型仓库一栋12000</t>
    </r>
    <r>
      <rPr>
        <sz val="22"/>
        <rFont val="宋体"/>
        <charset val="134"/>
      </rPr>
      <t>㎡</t>
    </r>
    <r>
      <rPr>
        <sz val="22"/>
        <rFont val="仿宋_GB2312"/>
        <charset val="134"/>
      </rPr>
      <t>，占地面积20亩，采用局部二层钢架结构，并配套总体电气、给排水、硬化等工程建设。                                                                           可行性：本项目依靠重大项目，填补解决现有仓储能力缺口、优化仓储效率与降低成本、匹配业务发展与战略布局、满足合规与安全要求。
必要性：在物流运输中，村仓库可作为货物中转点（为雅下工程服务）。货物先集中存放在村仓库，再统一安排车辆运输，能减少运输次数，降低物流成本。多嘎村产业薄弱，为了壮大村集体经济，增加农牧民群众收入，能带动安置点1031户3947人增收。</t>
    </r>
  </si>
  <si>
    <t>已形成利益联结机制</t>
  </si>
  <si>
    <t>项目建设过程中群众可通过参工参建方式获得增收，建成后通过面向服务重大项目承租方式获取分红。</t>
  </si>
  <si>
    <t>南伊乡才召村维修贡布佚牧场道路工程</t>
  </si>
  <si>
    <t>南伊乡才召村</t>
  </si>
  <si>
    <t>建设内容：贡布佚至麦龙达牧场道路7800m碎石路面。水泥桥4座，涵洞5个；
可行性：群众放牧点距离村庄15公里左右，放牧通行路况非常差，前往所需时间长，物资搬运难度大，人员来回极不方便。
必要性：对放牧点道路进行维修非常有必要，能大幅减少群众养殖成本和来回花费时间，便利群众生产生活，有更多时间照顾家庭和务工。
管护单位：村民委员会，管护资金由村集体支出。</t>
  </si>
  <si>
    <t>修建牧场道路是通过改善牧场交通可达性，系统性提升牧区生产效率、民生水平与区域发展韧性，促进城乡要素流动与民族团结。1. 直接赋能牧业生产，提升牧民经济收益； 
2. 显著改善牧区民生，提升公共服务水平；3. 推动区域协调发展，促进城乡要素融合；4. 维护边疆与牧区稳定，强化基层治理</t>
  </si>
  <si>
    <t>琼林村毕波牧场修建道路项目</t>
  </si>
  <si>
    <t>建设内容：琼林村毕波牧场35km的牧场道路，保障通行。
可行性：毕波牧场草资源丰富，但是放牧通行路况非常差，前往所需时间场，物资搬运难度大，人员来回极不方便，增加了群众的养殖成本。
必要性：新建前往毕波牧场道路非常有必要，能大幅减少群众养殖成本和来回花费时间，便利群众生产生活，降低群众养殖成本，有利于增加群众收入，有更多时间照顾家庭和务工。
管护单位：村民委员会，管护资金由村集体支出。</t>
  </si>
  <si>
    <t>朗贡沟莫洛安置点修建牧场道路建设项目</t>
  </si>
  <si>
    <t>朗贡沟莫洛安置点</t>
  </si>
  <si>
    <t>建设内容：结合朗贡沟草场资源优势，莫洛安置点修建1条放牧道(巴拉牧场)，约30公里，保障通行
可行性: 朗贡沟拥有约57000亩可用草场，草场资源丰富且集中，为放牧活动提供了充足的天然场地支撑。大规模的可用草场能够承载项目建成后的放牧需求，避免因草场面积不足导致的过度放牧问题，保障放牧活动的可持续开展。计划修建的1条放牧道总长约30公里，可根据57000亩草场的分布特点进行合理规划布局，确保每条放牧道都能高效连接不同区域的草场，覆盖核心放牧区域。同时，187户752人的人口规模，对放牧道的使用强度适中，项目建设规模与实际使用需求相匹配，不会出现资源浪费或承载力不足的情况。项目主要为放牧道修建，工程内容相对单一，无需复杂的技术工艺，且依托现有草场地形，可减少大规模的土方改造，降低施工难度与建设成本。当地村民对草场地形熟悉，能在项目规划、施工过程中提供协助，进一步提升项目实施的便利性与可行性。
必要性:随着村镇建设居民的入住,放牧多依赖自然路径，易出现放牧区域集中、部分草场闲置、出现无法满足冬季放牧的现象。该放牧道建成后，可引导牧民有序进入不同区域草场，避免局部草场过度消耗，延长草场使用寿命，提升整体草场资源的利用效率。莫洛安置点187户752人以放牧为主要生产生活方式，合理的放牧道建设是草场生态保护与畜牧业发展平衡的关键举措。通过有序放牧，可避免因无序踩踏、过度啃食对草场生态造成的破坏，维护朗贡沟的生态稳定。同时，畜牧业生产效率的提升能带动当地经济发展，既能改善187户村民的生活水平，也能更好发挥生产是执勤、放牧是巡边的作用。管护单位：村民委员会，管护资金由村集体支出。</t>
  </si>
  <si>
    <t>米林市里龙乡</t>
  </si>
  <si>
    <t>朗贡沟洛雪安置点修建牧场道路建设项目</t>
  </si>
  <si>
    <t>朗贡沟洛雪安置点</t>
  </si>
  <si>
    <t>建设内容：结合朗贡沟草场资源优势，洛雪安置点修建1条放牧道(董红娜牧场)，约30公里，保障通行。
可行性: 朗贡沟拥有约57000亩可用草场，草场资源丰富且集中，为放牧活动提供了充足的天然场地支撑。大规模的可用草场能够承载项目建成后的放牧需求，避免因草场面积不足导致的过度放牧问题，保障放牧活动的可持续开展。计划修建的1条放牧道总长约30公里，可根据57000亩草场的分布特点进行合理规划布局，确保每条放牧道都能高效连接不同区域的草场，覆盖核心放牧区域。同时，132户533人的人口规模，对放牧道的使用强度适中，项目建设规模与实际使用需求相匹配，不会出现资源浪费或承载力不足的情况。项目主要为放牧道修建，工程内容相对单一，无需复杂的技术工艺，且依托现有草场地形，可减少大规模的土方改造，降低施工难度与建设成本。当地村民对草场地形熟悉，能在项目规划、施工过程中提供协助，进一步提升项目实施的便利性与可行性。
必要性:随着村镇建设居民的入住,放牧多依赖自然路径，易出现放牧区域集中、部分草场闲置、出现无法满足冬季放牧的现象。该放牧道建成后，可引导牧民有序进入不同区域草场，避免局部草场过度消耗，延长草场使用寿命，提升整体草场资源的利用效率。莫洛安置点132户533人以放牧为主要生产生活方式，合理的放牧道建设是草场生态保护与畜牧业发展平衡的关键举措。通过有序放牧，可避免因无序踩踏、过度啃食对草场生态造成的破坏，维护朗贡沟的生态稳定。同时，畜牧业生产效率的提升能带动当地经济发展，既能改善132户村民的生活水平，也能更好发挥生产是执勤、放牧是巡边的作用。管护单位：村民委员会，管护资金由村集体支出。</t>
  </si>
  <si>
    <t>朗贡沟朗贡安置点修建牧场道路建设项目</t>
  </si>
  <si>
    <t>朗贡沟朗贡安置点</t>
  </si>
  <si>
    <t>建设内容：结合朗贡沟草场资源优势，洛雪安置点修建1条放牧道(唐嘎尼玛牧场)，约30公里，保障通行。
可行性: 朗贡沟拥有约57000亩可用草场，草场资源丰富且集中，为放牧活动提供了充足的天然场地支撑。大规模的可用草场能够承载项目建成后的放牧需求，避免因草场面积不足导致的过度放牧问题，保障放牧活动的可持续开展。计划修建的1条放牧道总长约30公里，可根据57000亩草场的分布特点进行合理规划布局，确保每条放牧道都能高效连接不同区域的草场，覆盖核心放牧区域。同时，54户127人的人口规模，对放牧道的使用强度适中，项目建设规模与实际使用需求相匹配，不会出现资源浪费或承载力不足的情况。项目主要为放牧道修建，工程内容相对单一，无需复杂的技术工艺，且依托现有草场地形，可减少大规模的土方改造，降低施工难度与建设成本。当地村民对草场地形熟悉，能在项目规划、施工过程中提供协助，进一步提升项目实施的便利性与可行性。
必要性:随着村镇建设居民的入住,放牧多依赖自然路径，易出现放牧区域集中、部分草场闲置、出现无法满足冬季放牧的现象。该放牧道建成后，可引导牧民有序进入不同区域草场，避免局部草场过度消耗，延长草场使用寿命，提升整体草场资源的利用效率。莫洛安置点54户127人以放牧为主要生产生活方式，合理的放牧道建设是草场生态保护与畜牧业发展平衡的关键举措。通过有序放牧，可避免因无序踩踏、过度啃食对草场生态造成的破坏，维护朗贡沟的生态稳定。同时，畜牧业生产效率的提升能带动当地经济发展，既能改善54户村民的生活水平，也能更好发挥生产是执勤、放牧是巡边的作用。
管护单位：村民委员会，管护资金由村集体支出。</t>
  </si>
  <si>
    <t>派镇麦朗村打麦场建设项目</t>
  </si>
  <si>
    <t>派镇麦朗村</t>
  </si>
  <si>
    <r>
      <rPr>
        <sz val="22"/>
        <rFont val="仿宋_GB2312"/>
        <charset val="134"/>
      </rPr>
      <t>建设内容：全村24户，按照户均50</t>
    </r>
    <r>
      <rPr>
        <sz val="22"/>
        <rFont val="宋体"/>
        <charset val="134"/>
      </rPr>
      <t>㎡</t>
    </r>
    <r>
      <rPr>
        <sz val="22"/>
        <rFont val="仿宋_GB2312"/>
        <charset val="134"/>
      </rPr>
      <t>新建打麦场，C25混凝土硬化地面及排水等附属设施建设。
可行性：麦郎村谷物种植产量较高且村民对谷物需求较大。麦朗村谷物种植产量高，村民对谷物有较大需求，意味着有充足的谷物需要通过打麦场进行处理，从生产和需求角度，具备建设打麦场的现实基础。
必要性：填补麦朗村民生工程空白，降低小麦损失率。（麦朗村缺乏打麦场这类民生工程，小麦收获后缺少合适场地处理，易造成损失，新建打麦场能填补这一空白，有效降低小麦损失率，保障粮食收获质量与村民收益。）
管护单位：村民委员会（管护资金由村集体承担）</t>
    </r>
  </si>
  <si>
    <t>社会效益：是通过提供标准化、集中化的粮食处理场所，直接提升农业生产效率、保障粮食安全，同时改善农民生产生活条件。1. 赋能农业生产，保障粮食安全与农民收益；2. 改善乡村环境，提升人居与生产安全3. 完善乡村基础设施，推动农业现代化4. 凝聚乡村资源，促进乡村治理与协同发展</t>
  </si>
  <si>
    <t>才召村新建打麦场建设项目</t>
  </si>
  <si>
    <r>
      <rPr>
        <sz val="22"/>
        <rFont val="仿宋_GB2312"/>
        <charset val="134"/>
      </rPr>
      <t>建设内容：全村48户，按照户均50</t>
    </r>
    <r>
      <rPr>
        <sz val="22"/>
        <rFont val="宋体"/>
        <charset val="134"/>
      </rPr>
      <t>㎡</t>
    </r>
    <r>
      <rPr>
        <sz val="22"/>
        <rFont val="仿宋_GB2312"/>
        <charset val="134"/>
      </rPr>
      <t>新建打麦场，C25混凝土硬化地面及排水等附属设施建设。
可行性：农业生产对打麦场有刚性需求，新建打麦场能直接解决原有设施缺失问题，从满足生产需求、提升生产效率等方面看，建设是可行且必要的。
必要性：才召村原有打麦场于2006年建设完成，因年久失修、破败不堪，已无法使用，新建打麦场能保障农业生产效率，降低农户种植成本，减少粮食损耗，进一步提升粮食储存安全，项目的建设是可行的，有必要的。
管护单位：村民委员会（管护资金由村集体承担）</t>
    </r>
  </si>
  <si>
    <t>米林市林巴村农田灌溉水渠建设项目</t>
  </si>
  <si>
    <t>羌纳乡林巴村</t>
  </si>
  <si>
    <t xml:space="preserve">建设内容：0.6m*0.6m钢筋混凝土渠道783m、0.4m*0.4m钢筋混凝土渠道3153m、配套农桥、渠道分水口等设施。
可行性：项目地具体水源地可通过水渠进行联通。项目地具体水源地能够通过水渠进行联通，具备实施灌溉工程所需的水源和联通条件。
必要性：项目建成可保障群众农田灌溉用水。项目建设中，为群众农田耕作提供保障。项目建成可有力保障群众农田灌溉用水，为群众的农田耕作提供坚实保障，是农业生产正常开展的必要条件。
管护单位：村民委员会（管护资金由村集体承担）
</t>
  </si>
  <si>
    <t>社会效益：是通过构建稳定、高效的农业供水体系，从根本上解决农田“靠天吃饭”的困境，保障粮食生产稳定，同时改善农业生产条件与乡村生态环境，为乡村振兴和农业现代化提供基础支撑 。1. 保障粮食安全，稳定农民经济收益2. 改善农业生产条件，推动农业现代化3. 优化乡村生态与人居环境4. 助力乡村治理与协同发展</t>
  </si>
  <si>
    <t>米林市丹娘乡鲁霞村（康布热）农田灌溉水渠建设项目</t>
  </si>
  <si>
    <t>丹娘乡鲁霞村</t>
  </si>
  <si>
    <r>
      <rPr>
        <sz val="22"/>
        <rFont val="仿宋_GB2312"/>
        <charset val="134"/>
      </rPr>
      <t>建设内容：新建0.4m*0.4m钢筋混凝土渠道3546m，及配套农桥、分水口等附属设施。
可行性：对现有水渠进行维修改造可避免重复用地，同时能促进农业农村经济发展，确保完成粮食生产能力的生产目标，同时群众对水渠维修期望较高，项目实施能够得到群众的大力支持。另外从</t>
    </r>
    <r>
      <rPr>
        <sz val="22"/>
        <rFont val="Arial"/>
        <charset val="134"/>
      </rPr>
      <t> </t>
    </r>
    <r>
      <rPr>
        <sz val="22"/>
        <rFont val="仿宋_GB2312"/>
        <charset val="134"/>
      </rPr>
      <t>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
必要性：1.</t>
    </r>
    <r>
      <rPr>
        <sz val="22"/>
        <rFont val="Arial"/>
        <charset val="134"/>
      </rPr>
      <t> </t>
    </r>
    <r>
      <rPr>
        <sz val="22"/>
        <rFont val="仿宋_GB2312"/>
        <charset val="134"/>
      </rPr>
      <t>满足群众需求。农业是农民群众的主要收入来源，修建农田灌溉水渠可以满足他们对稳定水源的需求，提高农作物产量和质量，增加收入。这对于改善农民生活水平、促进农村经济发展具有重要意义。2.</t>
    </r>
    <r>
      <rPr>
        <sz val="22"/>
        <rFont val="Arial"/>
        <charset val="134"/>
      </rPr>
      <t> </t>
    </r>
    <r>
      <rPr>
        <sz val="22"/>
        <rFont val="仿宋_GB2312"/>
        <charset val="134"/>
      </rPr>
      <t>保障粮食安全。水是粮食生产的关键要素，充足的灌溉水源可以确保农作物在不同生长阶段得到及时的水分供应，提高粮食产量。修建农田灌溉水渠有助于保障国家粮食安全，稳定粮食市场。3.</t>
    </r>
    <r>
      <rPr>
        <sz val="22"/>
        <rFont val="Arial"/>
        <charset val="134"/>
      </rPr>
      <t> </t>
    </r>
    <r>
      <rPr>
        <sz val="22"/>
        <rFont val="仿宋_GB2312"/>
        <charset val="134"/>
      </rPr>
      <t>促进农业可持续发展。合理的灌溉可以改善土壤质量，减少土地退化和荒漠化的风险。同时，通过节约用水和提高水资源利用效率，可以实现农业的可持续发展，保护生态环境。4.</t>
    </r>
    <r>
      <rPr>
        <sz val="22"/>
        <rFont val="Arial"/>
        <charset val="134"/>
      </rPr>
      <t> </t>
    </r>
    <r>
      <rPr>
        <sz val="22"/>
        <rFont val="仿宋_GB2312"/>
        <charset val="134"/>
      </rPr>
      <t>增强农村抗灾能力。在干旱、洪涝等自然灾害频发的地区，农田灌溉水渠可以起到调节水流、防洪排涝的作用，增强农村的抗灾能力。在灾害发生时，能够为农民提供一定的保障，减少损失。管护单位：村民委员会（管护资金由村集体承担）</t>
    </r>
  </si>
  <si>
    <t>丹娘乡朗嘎村饮水安全建设项目</t>
  </si>
  <si>
    <t>丹娘乡</t>
  </si>
  <si>
    <r>
      <rPr>
        <sz val="22"/>
        <rFont val="仿宋_GB2312"/>
        <charset val="134"/>
      </rPr>
      <t>建设内容：全村34户，126人，新建总长1200米饮水管网，新建70m</t>
    </r>
    <r>
      <rPr>
        <sz val="22"/>
        <rFont val="宋体"/>
        <charset val="134"/>
      </rPr>
      <t>³</t>
    </r>
    <r>
      <rPr>
        <sz val="22"/>
        <rFont val="仿宋_GB2312"/>
        <charset val="134"/>
      </rPr>
      <t>钢筋混凝土蓄水池，配套管网等设施。
可行性：一是国家及西藏自治区将“农村饮水安全巩固提升工程”纳入乡村振兴重点任务。二是农村饮水安全项目技术方案成熟，核心为“水源选址（如达标山泉、地下水）—取水设施建设—净化消毒（如简易过滤、消毒设备）—管网铺设—入户供水”，无复杂技术壁垒。三是饮水安全直接关系村民切身利益，项目建设意愿强，易获得村民支持与配合；
必要性：一是朗嘎村当前存在饮水水源不稳定（如旱季水量不足）、水质不达标（如微生物超标、杂质多）、取水不便（如需远距离挑水）等问题，直接影响村民日常饮水安全。二是现有饮水设施可能无法满足用水增量需求。新建或升级饮水工程（如扩建蓄水池、优化供水管网）可适配需求变化，避免因供水不足制约村民生活质量提升。三是朗嘎村地处雅鲁藏布江流域，若遇暴雨、山洪等灾害，现有简易饮水设施易被损毁或污染，导致饮水中断。
管护单位：村民委员会（米林市水务公司承担）</t>
    </r>
  </si>
  <si>
    <t>社会效益：是通过构建安全、稳定的供水体系，从根本上解决村民“饮水难、饮水不安全”问题，保障村民生命健康，同时改善乡村生产生活条件，为乡村振兴与可持续发展筑牢民生根基 。1. 守护村民健康，提升生活品质2. 赋能乡村生产，激活产业活力3. 优化乡村治理，凝聚发展合力 
4. 助力乡村可持续发展，夯实振兴根基</t>
  </si>
  <si>
    <t>米林市里龙乡巴让村河道疏浚及护岸工程以工代赈项目</t>
  </si>
  <si>
    <t>巴让村</t>
  </si>
  <si>
    <r>
      <rPr>
        <sz val="22"/>
        <rFont val="仿宋_GB2312"/>
        <charset val="134"/>
      </rPr>
      <t xml:space="preserve">格宾网钢筋石笼（人工干砌块石）3024m3，人工清淤河道砂砾石 4656.80m
</t>
    </r>
    <r>
      <rPr>
        <sz val="22"/>
        <rFont val="宋体"/>
        <charset val="134"/>
      </rPr>
      <t>³</t>
    </r>
    <r>
      <rPr>
        <sz val="22"/>
        <rFont val="仿宋_GB2312"/>
        <charset val="134"/>
      </rPr>
      <t>，护岸人工开挖基础 976.96m3，护岸人工回填 532.15m3。</t>
    </r>
  </si>
  <si>
    <t>发改经信局</t>
  </si>
  <si>
    <t>以工代赈项目（发改）本级配套57.06</t>
  </si>
  <si>
    <t>米林市羌纳镇娘龙村渠道工程以工代赈项目</t>
  </si>
  <si>
    <t>娘龙村</t>
  </si>
  <si>
    <r>
      <rPr>
        <sz val="22"/>
        <rFont val="仿宋_GB2312"/>
        <charset val="134"/>
      </rPr>
      <t>人工土方开挖6774.12m</t>
    </r>
    <r>
      <rPr>
        <sz val="22"/>
        <rFont val="宋体"/>
        <charset val="134"/>
      </rPr>
      <t>³</t>
    </r>
    <r>
      <rPr>
        <sz val="22"/>
        <rFont val="仿宋_GB2312"/>
        <charset val="134"/>
      </rPr>
      <t>，人工土方回填 5110.58m3，C25F50 砼渠道 1833.31m</t>
    </r>
    <r>
      <rPr>
        <sz val="22"/>
        <rFont val="宋体"/>
        <charset val="134"/>
      </rPr>
      <t>³</t>
    </r>
    <r>
      <rPr>
        <sz val="22"/>
        <rFont val="仿宋_GB2312"/>
        <charset val="134"/>
      </rPr>
      <t>，C15 砼垫层366.66m</t>
    </r>
    <r>
      <rPr>
        <sz val="22"/>
        <rFont val="宋体"/>
        <charset val="134"/>
      </rPr>
      <t>³</t>
    </r>
    <r>
      <rPr>
        <sz val="22"/>
        <rFont val="仿宋_GB2312"/>
        <charset val="134"/>
      </rPr>
      <t>，C25F50 砼底板 275m</t>
    </r>
    <r>
      <rPr>
        <sz val="22"/>
        <rFont val="宋体"/>
        <charset val="134"/>
      </rPr>
      <t>³</t>
    </r>
    <r>
      <rPr>
        <sz val="22"/>
        <rFont val="仿宋_GB2312"/>
        <charset val="134"/>
      </rPr>
      <t>。</t>
    </r>
  </si>
  <si>
    <t>以工代赈项目（发改）本级配套73.68</t>
  </si>
  <si>
    <t>米林市羌纳镇巴嘎村渠道工程以工代赈项目</t>
  </si>
  <si>
    <t>巴嘎村</t>
  </si>
  <si>
    <r>
      <rPr>
        <sz val="22"/>
        <rFont val="仿宋_GB2312"/>
        <charset val="134"/>
      </rPr>
      <t>含土方开挖4718.19m</t>
    </r>
    <r>
      <rPr>
        <sz val="22"/>
        <rFont val="宋体"/>
        <charset val="134"/>
      </rPr>
      <t>³</t>
    </r>
    <r>
      <rPr>
        <sz val="22"/>
        <rFont val="仿宋_GB2312"/>
        <charset val="134"/>
      </rPr>
      <t>，土方回填 3599.07m</t>
    </r>
    <r>
      <rPr>
        <sz val="22"/>
        <rFont val="宋体"/>
        <charset val="134"/>
      </rPr>
      <t>³</t>
    </r>
    <r>
      <rPr>
        <sz val="22"/>
        <rFont val="仿宋_GB2312"/>
        <charset val="134"/>
      </rPr>
      <t>，C25F50 砼渠道 1001.24m</t>
    </r>
    <r>
      <rPr>
        <sz val="22"/>
        <rFont val="宋体"/>
        <charset val="134"/>
      </rPr>
      <t>³</t>
    </r>
    <r>
      <rPr>
        <sz val="22"/>
        <rFont val="仿宋_GB2312"/>
        <charset val="134"/>
      </rPr>
      <t>，C15 砼垫层 225.28m</t>
    </r>
    <r>
      <rPr>
        <sz val="22"/>
        <rFont val="宋体"/>
        <charset val="134"/>
      </rPr>
      <t>³</t>
    </r>
    <r>
      <rPr>
        <sz val="22"/>
        <rFont val="仿宋_GB2312"/>
        <charset val="134"/>
      </rPr>
      <t>，C25F50 砼底板 200.25m</t>
    </r>
    <r>
      <rPr>
        <sz val="22"/>
        <rFont val="宋体"/>
        <charset val="134"/>
      </rPr>
      <t>³</t>
    </r>
    <r>
      <rPr>
        <sz val="22"/>
        <rFont val="仿宋_GB2312"/>
        <charset val="134"/>
      </rPr>
      <t xml:space="preserve">。
</t>
    </r>
  </si>
  <si>
    <t>以工代赈项目（发改）本级配套61.85</t>
  </si>
  <si>
    <t>米林市扎西绕登镇吞布容村防洪堤建设项目</t>
  </si>
  <si>
    <t>吞布容村</t>
  </si>
  <si>
    <t xml:space="preserve">米林市扎西绕登镇吞布容村境内罗补绒曲内拆除原有堤防125m，新建钢筋骨架铅丝石笼总长度为766m，沟道清淤长度为776m。
</t>
  </si>
  <si>
    <t>以工代赈项目（发改）本级62.05</t>
  </si>
  <si>
    <t>米林市羌纳镇岗嘎村高原和美乡村建设项目</t>
  </si>
  <si>
    <t>羌纳镇岗嘎村</t>
  </si>
  <si>
    <r>
      <rPr>
        <sz val="22"/>
        <rFont val="仿宋_GB2312"/>
        <charset val="134"/>
      </rPr>
      <t xml:space="preserve">建设内容：维修村里污水管道4800米、检查井160座、化粪池10个、沥青混凝土道路16771平方米、硬路肩8116.6米、雨水暗沟3736.3米、无动力污水处理设备2套、穿路管及雨水管105米、太阳能路灯等相关附属设施。
可行性：项目地通过项目实施后改善人居环境，提高群众生产生活水平。通过实施道路提升、给排水等工程，能够切实改善当地基础设施，具备实施的条件和预期效果。
必要性：项目建成可保障群众出行便利、提高生活条件。项目建设中，为群众务工提供保障。 
</t>
    </r>
    <r>
      <rPr>
        <b/>
        <sz val="22"/>
        <rFont val="仿宋_GB2312"/>
        <charset val="134"/>
      </rPr>
      <t>管护单位：</t>
    </r>
    <r>
      <rPr>
        <sz val="22"/>
        <rFont val="仿宋_GB2312"/>
        <charset val="134"/>
      </rPr>
      <t xml:space="preserve">村民委员会（管护资金由村集体承担）
</t>
    </r>
  </si>
  <si>
    <t>整治乡村人居环境，打造和美乡村，推进“美丽乡村”建设。</t>
  </si>
  <si>
    <t>正在初步设计编制中</t>
  </si>
  <si>
    <t>米林市扎绕镇吞布容村高原和美乡村建设项目</t>
  </si>
  <si>
    <t>扎绕镇吞布容村</t>
  </si>
  <si>
    <t>建设内容：维修村里污水管道2100米、检查井70座、化粪池2个、沉砂池1座、给水支管470米、闸阀井52座、沥青混凝土道路9228米、硬路肩5047.4米、雨水暗沟2457.7米、穿路管及雨水管25米、改造混凝土地面971平方米、道路挡墙82米、无动力污水处理设备2套、太阳能路灯等相关附属设施。等相关附属设施。
可行性：吞布容村未进行过整村改造，开展道路提升、给排水等相关附属设施建设，能够针对村庄老旧设施问题进行改善，具备实施的可行性。
必要性：该村我镇西面6村中唯一不涉及搬迁的村庄，在其他村庄搬迁后，其生产生活便利大幅下降，落实吞布容村整村推进，能有效提高其生活质量。
管护单位：村民委员会（管护资金由村集体承担）</t>
  </si>
  <si>
    <t>米林市米林镇东多村高原和美乡村建设项目</t>
  </si>
  <si>
    <t>米林镇东多村</t>
  </si>
  <si>
    <r>
      <rPr>
        <sz val="22"/>
        <rFont val="仿宋_GB2312"/>
        <charset val="134"/>
      </rPr>
      <t xml:space="preserve">建设内容：维修村里污水管道、检查井、化粪池、沥青混凝土道路、硬路肩、雨水暗沟、无动力污水处理设备、穿路管及雨水管、太阳能路灯等相关附属设施。
可行性：通过项目实施后能够有效改善当地基础设施，提高群众生产生活水平。
必要性：项目建成可保障群众出行便利、提高生活条件。项目建设中群众可参工参建达到增收目的。                 </t>
    </r>
    <r>
      <rPr>
        <b/>
        <sz val="22"/>
        <rFont val="仿宋_GB2312"/>
        <charset val="134"/>
      </rPr>
      <t xml:space="preserve"> 
管护单位：</t>
    </r>
    <r>
      <rPr>
        <sz val="22"/>
        <rFont val="仿宋_GB2312"/>
        <charset val="134"/>
      </rPr>
      <t xml:space="preserve">村民委员会（管护资金由村集体承担）
</t>
    </r>
  </si>
  <si>
    <t>米林市米林镇扎西新村高原和美乡村建设项目</t>
  </si>
  <si>
    <t xml:space="preserve">建设内容：维修村里污水管道2500米、检查井90座、化粪池1座、沥青混凝土道路10770平方米、无动力污水处理设备1套、取水清淤、硬路肩3648.5米、雨水暗沟1684米、穿路管及雨水管30米、太阳能路灯等相关附属设施。
可行性：项目地通过本项目实施后改善群众生产生活水平。能够改善当地基础设施状况，进而改善群众生产生活水平。
必要性：项目建成可保障群众出行便利、提高生活条件。项目建设中，项目建设中群众可参工参建达到增收目的。
管护单位：村民委员会（管护资金由村集体承担）
</t>
  </si>
  <si>
    <t>米林市派镇多雄村高原和美乡村建设项目</t>
  </si>
  <si>
    <t>派镇多雄村</t>
  </si>
  <si>
    <t xml:space="preserve">建设内容：维修村里污水管道4800米、检查井160座、化粪池2个、沥青混凝土道路10045米、硬路肩5135米、雨水暗沟1114.3米、无动力污水处理设备2套、穿路管及雨水管105米、太阳能路灯等相关附属设施。等相关附属设施。
可行性：项目地通过项目实施后改善群众生产生活水平。实施道路、给排水等工程，能够改善当地基础设施，从而改善群众生产生活水平，具有实施的可行性。
必要性：项目建成可保障群众出行便利、提高生活条件。项目建设中群众可参工参建达到增收目的。      
管护单位：村民委员会（管护资金由村集体承担）
</t>
  </si>
  <si>
    <t>米林市2025年贷款贴息项目</t>
  </si>
  <si>
    <t>米林市就业帮扶车间补助项目</t>
  </si>
  <si>
    <t xml:space="preserve">   建设内容：开展自治区级就业帮扶车间认定工作吸纳当地农民30人，每人每年3000元的补助。
   可行性：项目符合《西藏自治区就业帮扶车间认定和补助申领实施办法（试行）》。
   必要性：为促进就业帮扶车间持续健康发展，规范就业帮扶车间认定工作，切实发挥帮扶车间带动农牧民特别是脱贫人口（含监测对象）增收作用。</t>
  </si>
  <si>
    <t>建设内容：为我县脱贫户、搬迁户、三类人员提供就业、创业补助。
可行性：以补贴的形式，为群众提供就业帮扶补贴。
必要性：创造就业，促进增收。</t>
  </si>
  <si>
    <t>通过项目的实施能够提高群众外出就业意愿，让群众获得更高的务工收入。</t>
  </si>
  <si>
    <t>无需前置手续</t>
  </si>
  <si>
    <t>朗县</t>
  </si>
  <si>
    <t>林芝市朗县托麦村高标准苹果种植基地建设项目</t>
  </si>
  <si>
    <t>朗镇托麦村</t>
  </si>
  <si>
    <r>
      <rPr>
        <sz val="22"/>
        <rFont val="宋体"/>
        <charset val="134"/>
      </rPr>
      <t xml:space="preserve">托麦村建设内容：场地清理285.84亩，新建大门1座，多功能防护网248.55亩，网室立架系统248.55亩，滴灌系统1项（含管道及机组设备），520立方米储水罐2套，泵房改造1项，种植区起垄11679.17立方米，防草地布58395.85平方米，室外引水工程1项，室外电气工程1项（含变压器及高压接入），固体有机肥1491.3吨，液体有机肥37.28吨，水溶肥74.56吨，微生物菌剂372.84吨，果园管护3年（含涂白和鼠害防治，管护期结束成活率100%,管护第二年亩产1000斤以上,管护第三年亩产3000斤以上，管护费用从由企业负责投资）（国家资金开展基础设施建设，种苗及生产资料建议企业投资）
</t>
    </r>
    <r>
      <rPr>
        <b/>
        <sz val="22"/>
        <rFont val="宋体"/>
        <charset val="134"/>
      </rPr>
      <t>项目可行性、必要性：</t>
    </r>
    <r>
      <rPr>
        <sz val="22"/>
        <rFont val="宋体"/>
        <charset val="134"/>
      </rPr>
      <t xml:space="preserve">现有果园受品种老化、基础设施落后等问题制约，不仅苹果亩产量偏低，果实品质、市场竞争力及整体收益也受到明显影响。因此对原有苹果种植基地进行提质增效 ，通过水利灌溉系统改造、道路与运输设施优化、防灾减灾设施建设、品种结构优化，引进优质苹果新品种（如：南迦苹果、维纳斯黄金）替换老化、低产果树，打造高标准苹果种植基地。
</t>
    </r>
    <r>
      <rPr>
        <b/>
        <sz val="22"/>
        <rFont val="宋体"/>
        <charset val="134"/>
      </rPr>
      <t>运营主体：</t>
    </r>
    <r>
      <rPr>
        <sz val="22"/>
        <rFont val="宋体"/>
        <charset val="134"/>
      </rPr>
      <t>朗县大山农业科技有限公司</t>
    </r>
  </si>
  <si>
    <t>朗县农业农村局</t>
  </si>
  <si>
    <t>已开展尽职调查，并完成尽职调查报告。</t>
  </si>
  <si>
    <t>本项目的实施，对推动当地农业现代化进程具有积极作用不仅能提升区域内农业生产技术与管理水平，还可作为典型范例，为其他农业项目提供可借鉴的经验。在经济效益方面，项目产出的苹果高产且优质，经现有果园测算，每亩产量可达5000斤左右。凭借优良的品质、稳定的产量，果实市场竞争力较强，售价也相对可观，能有效增加经济收益。项目采用“企业+合作社+村集体”的合作模式，每年可为当地群众提供4-5个稳定就业岗位，还能带动300余人参与短期务工，切实助力当地劳动力就业。能够带动当地群众172户687人，每户年增收3000余元。</t>
  </si>
  <si>
    <t>已完成可研文本及初步设计工作</t>
  </si>
  <si>
    <t>已办理前置手续名称无法修改</t>
  </si>
  <si>
    <t>林芝市朗县冲康村高标准苹果种植基地建设项目</t>
  </si>
  <si>
    <t>朗镇冲康村</t>
  </si>
  <si>
    <r>
      <rPr>
        <sz val="22"/>
        <rFont val="宋体"/>
        <charset val="134"/>
      </rPr>
      <t xml:space="preserve">冲康村建设内容：场地清理409.81亩，捡石作业8196.2立方米，网围栏更换120米，新建大门1座，多功能防护网325.88亩，网室立架系统325.88亩，新建设备用房60.76平方米，520立方米储水罐2套，种植区起垄15333.17立方米，防草地布76665.86平方米，室外电气工程1项；固体有机肥1955.28吨，液体有机肥97.76吨，水溶肥48.88吨，微生物菌剂488.82吨果园管护3年（含涂白和鼠害防治，管护期结束成活率100%,管护第二年亩产1000斤以上,管护第三年亩产3000斤以上，管护费用从由企业负责投资）（国家资金开展基础设施建设，种苗及生产资料建议企业投资）
</t>
    </r>
    <r>
      <rPr>
        <b/>
        <sz val="22"/>
        <rFont val="宋体"/>
        <charset val="134"/>
      </rPr>
      <t>项目可行性、必要性：</t>
    </r>
    <r>
      <rPr>
        <sz val="22"/>
        <rFont val="宋体"/>
        <charset val="134"/>
      </rPr>
      <t xml:space="preserve">现有果园受品种老化、基础设施落后等问题制约，不仅苹果亩产量偏低，果实品质、市场竞争力及整体收益也受到明显影响。因此对原有苹果种植基地进行提质增效 ，通过水利灌溉系统改造、道路与运输设施优化、防灾减灾设施建设、品种结构优化，引进优质苹果新品种（如：南迦苹果、维纳斯黄金）替换老化、低产果树，打造高标准苹果种植基地。
</t>
    </r>
    <r>
      <rPr>
        <b/>
        <sz val="22"/>
        <rFont val="宋体"/>
        <charset val="134"/>
      </rPr>
      <t>运营主体：</t>
    </r>
    <r>
      <rPr>
        <sz val="22"/>
        <rFont val="宋体"/>
        <charset val="134"/>
      </rPr>
      <t>朗县大山农业科技有限公司</t>
    </r>
  </si>
  <si>
    <t>本项目的实施，对推动当地农业现代化进程具有积极作用不仅能提升区域内农业生产技术与管理水平，还可作为典型范例，为其他农业项目提供可借鉴的经验。在经济效益方面，项目产出的苹果高产且优质，经现有果园测算，每亩产量可达5000斤左右。凭借优良的品质、稳定的产量，果实市场竞争力较强，售价也相对可观，能有效增加经济收益。项目采用“企业+合作社+村集体”的合作模式，每年可为当地群众提供4-5个稳定就业岗位，还能带动300余人参与短期务工，切实助力当地劳动力就业。能够带动当地群众125户457人，每户年增收3000余元。</t>
  </si>
  <si>
    <t>林芝市朗县娟姗牛整村推进（良种推广）（不体现）项目</t>
  </si>
  <si>
    <t>金东乡秀村、朗镇卧巴组</t>
  </si>
  <si>
    <r>
      <rPr>
        <sz val="22"/>
        <rFont val="宋体"/>
        <charset val="134"/>
      </rPr>
      <t xml:space="preserve">朗县实施娟姗牛整村推进（良种推广）试点项目，其中对金东乡秀村和列组78户，每户购买1头纯种娟姗奶牛，共计78头；朗镇卧巴村29户，每户购买2头纯种娟姗奶牛，共计58头，总计136头娟姗牛。
</t>
    </r>
    <r>
      <rPr>
        <b/>
        <sz val="22"/>
        <rFont val="宋体"/>
        <charset val="134"/>
      </rPr>
      <t>项目可行性、必要性：</t>
    </r>
    <r>
      <rPr>
        <sz val="22"/>
        <rFont val="宋体"/>
        <charset val="134"/>
      </rPr>
      <t xml:space="preserve">为进一步推动畜牧业高质量发展，助力农牧民增收致富，将牲畜品种改良工作作为农牧民增收的一项重要举措，积极采取有效措施，不断加快牲畜品种改良步伐，全力推动农牧业高质量发展。朗县兽防站始终把畜种改良工作纳入兽防站日常重要的一项工作，为了将人工繁育技术得到大力推广，提高群众对黄牛改良补贴政策知晓率，让广大农牧民养殖户实实在在感受到国家支农惠农政策所带来的实惠，2024年有6个黄牛改良整村推进示范点，参配母牛1205头，参与户数：836户，公牛清群数191头，其中朗镇卧巴村、秀村配种人员和参配户积极性等各方面表现突出，为更好的实现整村推进（良种推广）工作。
</t>
    </r>
    <r>
      <rPr>
        <b/>
        <sz val="22"/>
        <rFont val="宋体"/>
        <charset val="134"/>
      </rPr>
      <t>运营主体：</t>
    </r>
    <r>
      <rPr>
        <sz val="22"/>
        <rFont val="宋体"/>
        <charset val="134"/>
      </rPr>
      <t>到户项目</t>
    </r>
  </si>
  <si>
    <t>300（按照每头2万元核实投资，276万元）</t>
  </si>
  <si>
    <t>娟姗牛作为典型乳用品种，具有乳脂率高，乳质优良的显著优势；而本地黄牛虽多为肉用品种，但产奶量低，乳质比较普通，且受当地群众“稀杀”观念影响，普遍存在农户养殖数量多却效益低的问题。通过试点推广形式，可推动品种改良升级，从根本上提升养殖经济效益。项目实施能够带动金东乡秀村和列组、朗镇卧巴组107户，321人。</t>
  </si>
  <si>
    <t>正在编制实施方案</t>
  </si>
  <si>
    <t>林芝市朗县拉多乡吉村牦牛育肥基地配套附属设施建设项目</t>
  </si>
  <si>
    <t>拉多乡吉村</t>
  </si>
  <si>
    <r>
      <rPr>
        <sz val="22"/>
        <rFont val="宋体"/>
        <charset val="134"/>
      </rPr>
      <t xml:space="preserve">新建育肥牛舍696.98㎡，饲草库263.6㎡，挡墙170.75m围墙170.66m、硬化631.4㎡及给排水等附属工程。
</t>
    </r>
    <r>
      <rPr>
        <b/>
        <sz val="22"/>
        <rFont val="宋体"/>
        <charset val="134"/>
      </rPr>
      <t>项目可行性、必要性：</t>
    </r>
    <r>
      <rPr>
        <sz val="22"/>
        <rFont val="宋体"/>
        <charset val="134"/>
      </rPr>
      <t xml:space="preserve">吉村现有的短期育肥基地里，存栏牦牛共73头，年收入可达20余万元，目前经济效益可观。由于当前基地的基础设施较为简陋，缺乏规范的圈舍分区，饲喂、饮水设施也不够完善，既影响了牦牛的生长育肥效率，也增加了日常管理的难度，长远看还会制约基地进一步扩大规模、提升收益。通过短期育肥基地建设项目实现两方面目标：一是系统改善基地的基础设施条件，完善圈舍分区、升级饲喂和饮水设备、配套防疫消毒设施等，解决当前设施简陋导致的管理不便、育肥效率低等问题
；二是以此为基础扩大养殖规模，通过优化育肥流程、提升单头牦牛产出效益，进一步提高项目的经济收入，让基地实现从“有基础”到“提质量、增效益”的升级。
</t>
    </r>
    <r>
      <rPr>
        <b/>
        <sz val="22"/>
        <rFont val="宋体"/>
        <charset val="134"/>
      </rPr>
      <t>运营主体：</t>
    </r>
    <r>
      <rPr>
        <sz val="22"/>
        <rFont val="宋体"/>
        <charset val="134"/>
      </rPr>
      <t>拉多乡吉村村集体</t>
    </r>
  </si>
  <si>
    <t>拉多乡人民政府</t>
  </si>
  <si>
    <t>通过项目一是系统改善基地的基础设施条件，比如完善圈舍分区、升级饲喂和饮水设备、配套防疫消毒设施等，解决当前设施简陋导致的管理不便、育肥效率低等问题；二是以此为基础扩大养殖规模，通过优化育肥流程、提升单头牦牛产出效益，进一步提高项目的经济收入，让基地实现从“有基础”到“提质量、增效益”的升级。项目实施能够带动当地群众68户227人实现增收。</t>
  </si>
  <si>
    <t>已下达概批
朗发改〔2025〕103号</t>
  </si>
  <si>
    <t>目前朗县已经建设牦牛育肥基地项目，由村集体负责运行，效益良好。因此，拉多乡吉村学习现有管理运行经验，由村集体运行该项目，</t>
  </si>
  <si>
    <t>林芝市朗县设施农业改造提升项目</t>
  </si>
  <si>
    <t>朗县6个乡镇</t>
  </si>
  <si>
    <r>
      <rPr>
        <sz val="22"/>
        <rFont val="宋体"/>
        <charset val="134"/>
      </rPr>
      <t xml:space="preserve">针对目前部分温室存在的主体结构裂隙，塑料膜破损等问题进行改造提升，包括温室主体维修、架高，钢管、塑料膜、棉被更换，灌溉提升等相关建设。（细化量化建设内容）
</t>
    </r>
    <r>
      <rPr>
        <b/>
        <sz val="22"/>
        <rFont val="宋体"/>
        <charset val="134"/>
      </rPr>
      <t>项目可行性、必要性：</t>
    </r>
    <r>
      <rPr>
        <sz val="22"/>
        <rFont val="宋体"/>
        <charset val="134"/>
      </rPr>
      <t xml:space="preserve">现有温室基础设施老化问题突出，已对种植造成多重影响：棚膜老化、部分棚体骨架松垮，导致透光度大幅下降；灌溉仍以漫灌为主，不仅浇水不均，还存在水资源浪费；保温设施也较为简陋，难以稳定调控棚内温度。这些问题直接导致温室产量下滑，而收益降低又使得群众种植蔬菜的积极性受到明显影响，形成了连锁的不利循环。通过项目“降本、提质、提效”实现经济收益增长，同时推动产业升级、保障民生，并践行绿色发展理念，是兼具短期效益与长期价值的综合性项目。
</t>
    </r>
    <r>
      <rPr>
        <b/>
        <sz val="22"/>
        <rFont val="宋体"/>
        <charset val="134"/>
      </rPr>
      <t>运营主体：</t>
    </r>
    <r>
      <rPr>
        <sz val="22"/>
        <rFont val="宋体"/>
        <charset val="134"/>
      </rPr>
      <t>到户项目</t>
    </r>
  </si>
  <si>
    <t>通过项目“降本、提质、提效”实现经济收益增长，同时推动产业升级、保障民生，并践行绿色发展理念，是兼具短期效益与长期价值的综合性项目。</t>
  </si>
  <si>
    <t>到户项目</t>
  </si>
  <si>
    <t>林芝市朗县朗镇其次村藏药材种植与研发项目</t>
  </si>
  <si>
    <t>朗镇其次村</t>
  </si>
  <si>
    <r>
      <rPr>
        <sz val="22"/>
        <rFont val="宋体"/>
        <charset val="134"/>
      </rPr>
      <t xml:space="preserve">利用其次村40亩村集体地进行种植藏药材螃蟹甲、黄精，以及利用现有藏药材资源研发黄精青稞酒、藏药材本草花茶等系列产品。（要种就好好种，研发交由企业来开展）
</t>
    </r>
    <r>
      <rPr>
        <b/>
        <sz val="22"/>
        <rFont val="宋体"/>
        <charset val="134"/>
      </rPr>
      <t>项目可行性、必要性：</t>
    </r>
    <r>
      <rPr>
        <sz val="22"/>
        <rFont val="宋体"/>
        <charset val="134"/>
      </rPr>
      <t xml:space="preserve">其次村当前村集体经济收入来源较为单一，现有山羊养殖产业受村集体草地规模限制，难以进一步做大做强，只能在草畜平衡的框架内维持现有发展规模。为摸索（农业农村资金不可研发摸索，用于产业推广）村集体经济发展新渠道，邀请西藏奇正藏药公司共同调研发现，该村所在地藏药材种类丰富、储量也较为可观。因此，计划通过发展藏药材种植及相关研发产业，拓宽村集体经济增收渠道，提升整体收入水平。
</t>
    </r>
    <r>
      <rPr>
        <b/>
        <sz val="22"/>
        <rFont val="宋体"/>
        <charset val="134"/>
      </rPr>
      <t>运营主体：</t>
    </r>
    <r>
      <rPr>
        <sz val="22"/>
        <rFont val="宋体"/>
        <charset val="134"/>
      </rPr>
      <t>朗镇其次村村集体经济合作组织</t>
    </r>
  </si>
  <si>
    <t>当前村集体经济收入来源较为单一，现有山羊养殖产业受村集体草地规模限制，难以进一步做大做强，只能在草畜平衡的框架内维持现有发展规模。通过发展藏药材种植及相关研发产业，拓宽村集体经济增收渠道，提升整体收入水平。通过项目能够带动群众33户127人。</t>
  </si>
  <si>
    <t>村集体运营该项目</t>
  </si>
  <si>
    <t>林芝市朗县登木乡2026年藏药材种植项目</t>
  </si>
  <si>
    <t>登木乡登木村</t>
  </si>
  <si>
    <r>
      <rPr>
        <sz val="22"/>
        <rFont val="宋体"/>
        <charset val="134"/>
      </rPr>
      <t>在登木村利用17座温室大棚（约5亩地）进行种植贝母、利用80亩低产田通过粮药套种模式种植羌活及玉米。</t>
    </r>
    <r>
      <rPr>
        <b/>
        <sz val="22"/>
        <rFont val="宋体"/>
        <charset val="134"/>
      </rPr>
      <t>项目可行性、必要性：</t>
    </r>
    <r>
      <rPr>
        <sz val="22"/>
        <rFont val="宋体"/>
        <charset val="134"/>
      </rPr>
      <t xml:space="preserve">为摸清登木村发展药材种植的可行性，村“两委”班子先后两次邀请西藏春山药业有限责任公司药材种植技术人员实地调研。详细考察了村里的气温、降雨、土壤等环境特征，实地查看野生药材的品种与生长状况，最终明确登木村的土壤和气候条件，适宜贝母、羌活、唐古特大黄、柴胡等药材的仿野生种植。与此同时，驻村工作队与村“两委”班子成员也通过多种渠道，联系到四川阿坝州小金县有羌活、贝母种植经验的农户，就试种药材的生长环境、产量、销路等细节深入交流。综合多方信息，进一步确认村里的气候条件完全符合羌活、贝母的生长要求（建议进行试种是否可行，如失败会造成大量国有资产浪费）。通过项目申报拓宽村集体经济增收渠道，提升整体收入水平。
</t>
    </r>
    <r>
      <rPr>
        <b/>
        <sz val="22"/>
        <rFont val="宋体"/>
        <charset val="134"/>
      </rPr>
      <t>运营主体：</t>
    </r>
    <r>
      <rPr>
        <sz val="22"/>
        <rFont val="宋体"/>
        <charset val="134"/>
      </rPr>
      <t>登木乡登木村村集体</t>
    </r>
  </si>
  <si>
    <t>朗县登木乡人民政府</t>
  </si>
  <si>
    <t>企业+村集体模式，西藏春山药业有限公司提供种苗、项目实施、技术服务、技能培训、田间管理等，市场同等条件下包药材收购；申请政府投资建设基础部分；村集体流转土地。参照四川省阿坝州小金县药材种植户数据，80亩地羌活、17座温室的贝母共计销售产生经济效益预计780-1040万元；参照洞嘎镇嘎贡村羌活种植项目经验，该项目实施后，登木乡人民政府药材销售占股收入约156-208万元，登木村群众5年务工收入约100万元左右，5年土地、温室租赁收入约30万元左右，药材销售占股收入约390-520万元，全村人均可创收1-1.2万元。</t>
  </si>
  <si>
    <t>该项目由西藏春山药业有限责任公司提供苗木和技术支持，同时与企业签订收购协议，由企业按照市场价进行收购。</t>
  </si>
  <si>
    <t>林芝市朗县村集体预制砖厂提升改造项目</t>
  </si>
  <si>
    <t>朗镇</t>
  </si>
  <si>
    <r>
      <rPr>
        <sz val="22"/>
        <rFont val="宋体"/>
        <charset val="134"/>
      </rPr>
      <t xml:space="preserve">针对对效益突出、带动群众能力较强的村集体预制场，原有生产车间进行扩建，添置先进预制构建生产设备，如自动搅拌系统、模具成型机等设备，提高生产效率和产品精度，完善材料储存区、建设防雨、防潮的砂石、水泥等原材料仓库等。（具体用于做什么？？）
</t>
    </r>
    <r>
      <rPr>
        <b/>
        <sz val="22"/>
        <rFont val="宋体"/>
        <charset val="134"/>
      </rPr>
      <t>项目可行性、必要性：</t>
    </r>
    <r>
      <rPr>
        <sz val="22"/>
        <rFont val="宋体"/>
        <charset val="134"/>
      </rPr>
      <t xml:space="preserve">目前申木村现有预制场年效益达150万余元，（如效益良好，可帮助沟通贷款资金实施）由于基础设施设备老旧，产品合格率低，人工成本高等导致村集体产业收入下降，通过该项目进一步规范申木村预制砖厂的生产管理，提升厂区安全防护水平与生产效率，针对性解决现有设施老化、设备产能不足等突出问题，特实施本次提升改造项目。通过项目完善基础设施、更新核心生产设备，推动砖厂实现规范化、高效化运营。
</t>
    </r>
    <r>
      <rPr>
        <b/>
        <sz val="22"/>
        <rFont val="宋体"/>
        <charset val="134"/>
      </rPr>
      <t>运营主体：</t>
    </r>
    <r>
      <rPr>
        <sz val="22"/>
        <rFont val="宋体"/>
        <charset val="134"/>
      </rPr>
      <t>申木村预制厂（是什么性质的组织？？？）</t>
    </r>
  </si>
  <si>
    <t>朗镇人民政府</t>
  </si>
  <si>
    <t>通过该项目进一步规范申木村预制砖厂的生产管理，提升厂区安全防护水平与生产效率，针对性解决现有设施老化、设备产能不足等突出问题，特实施本次提升改造项目。通过项目完善基础设施、更新核心生产设备，推动砖厂实现规范化、高效化运营。项目实施能够带动群众30户134人实现增收。</t>
  </si>
  <si>
    <t>该项目目前运行良好，每年产生利润约150万元，每年为申木村提供租金16万元（建成后重新商议）。在朗县实施统规自建的前提下，用砖需求更大，项目具有较好发展前景。</t>
  </si>
  <si>
    <t>林芝市朗县拉多乡老扎村短期育肥基地饲草加工设备购置项目</t>
  </si>
  <si>
    <t>拉多乡</t>
  </si>
  <si>
    <r>
      <rPr>
        <sz val="22"/>
        <rFont val="宋体"/>
        <charset val="134"/>
      </rPr>
      <t xml:space="preserve">为育肥基地购置饲草加工设备，包括原粮上料搅龙、辅料搅龙、水滴式粉碎机、混合机、原料称重仓、铡草机、饲料混合机、青储包膜机等；同时为养殖区增设不锈钢食槽，避免饲料直接接触地面，防止有害细菌滋生带来的危害。（规模再次核实，量化）
</t>
    </r>
    <r>
      <rPr>
        <b/>
        <sz val="22"/>
        <rFont val="宋体"/>
        <charset val="134"/>
      </rPr>
      <t>项目可行性、必要性：</t>
    </r>
    <r>
      <rPr>
        <sz val="22"/>
        <rFont val="宋体"/>
        <charset val="134"/>
      </rPr>
      <t xml:space="preserve">育肥基地若长期依赖外购饲草，成本压力显著。除饲草原材料采购成本外，运输成本较高，有时为保障饲草新鲜度需采用冷链运输，又会额外增加支出。综合测算，外购模式下整体采购成本远高于自加工或就近获取，长期将持续压缩基地利润空间。为此，推动基地内饲草就地加工十分必要。此举可有效降低养殖综合成本，直接提升经济效益；同时，通过自主把控饲草加工环节，能进一步保障饲草质量，减少运输及存储过程中的安全隐患，对维护养殖环境安全与牲畜健康具有积极作用。（原材料哪里来建议好好考虑）
</t>
    </r>
    <r>
      <rPr>
        <b/>
        <sz val="22"/>
        <rFont val="宋体"/>
        <charset val="134"/>
      </rPr>
      <t>运营主体：</t>
    </r>
    <r>
      <rPr>
        <sz val="22"/>
        <rFont val="宋体"/>
        <charset val="134"/>
      </rPr>
      <t>拉多乡扎村村集体经济合作组织</t>
    </r>
  </si>
  <si>
    <t>可直接加工当地常见的秸秆、牧草等原料，减少对商品饲料的依赖，原材料采购成本更低。同时避免饲草因未经加工出现浪费（如畜禽挑食、散落等），提高饲草利用率，间接降低饲料投入。总之饲草加工设备能通过降本、提质、提效，提升短期育肥项目的整体收益和运营稳定性。</t>
  </si>
  <si>
    <t>该项目为朗县拉多乡牦牛育肥基地项目的配套项目，目前育肥基地效益良好，饲草加工基地建成后与育肥基地一起使用，以达到降低成本的目的。由村集体运营该项目。</t>
  </si>
  <si>
    <t>林芝市朗县2026年农田灌溉水利设施造（去掉）提升项目（小型公益性基础设施分类，增加管护经费来源于与管护单位，不要运营主体）</t>
  </si>
  <si>
    <t>朗县各乡镇</t>
  </si>
  <si>
    <r>
      <rPr>
        <sz val="22"/>
        <rFont val="宋体"/>
        <charset val="134"/>
      </rPr>
      <t xml:space="preserve">项目针对县域内（明确村庄）农田灌溉条件较差的村庄进行农田水利设施改在提升，包含新建混泥土水渠、管道铺设、灌溉取水口、蓄水池，原有水渠维修等相关工程。（细化量化建设内容）
</t>
    </r>
    <r>
      <rPr>
        <b/>
        <sz val="22"/>
        <rFont val="宋体"/>
        <charset val="134"/>
      </rPr>
      <t>项目可行性、必要性：</t>
    </r>
    <r>
      <rPr>
        <sz val="22"/>
        <rFont val="宋体"/>
        <charset val="134"/>
      </rPr>
      <t xml:space="preserve">朗县地处山谷地带，境内大部分农田分布在半山坡，耕地引水本就存在天然困难。尽管全县已实施过高标准农田建设及改造提升项目，但受限于项目的资金额度，仅能覆盖近距离灌溉需求，对于数公里外的水源引水问题，始终因资金不足未能解决。此次通过申报本项目，正是为了针对性破解这一长期存在的灌溉难题。
</t>
    </r>
    <r>
      <rPr>
        <b/>
        <sz val="22"/>
        <rFont val="宋体"/>
        <charset val="134"/>
      </rPr>
      <t>运营主体：</t>
    </r>
    <r>
      <rPr>
        <sz val="22"/>
        <rFont val="宋体"/>
        <charset val="134"/>
      </rPr>
      <t>涉及村村集体</t>
    </r>
  </si>
  <si>
    <t>项目能够改造老旧渠道、泵站或升级为喷灌、滴灌等高效灌溉方式，可使农田灌溉保证率提高，同时减少大水漫灌导致的土壤盐碱化、板结问题，配套生态沟渠还能净化农业面源污染，降低农药、化肥对水体的破坏，保护流域生态。</t>
  </si>
  <si>
    <t>目前正在开展前期调研工作</t>
  </si>
  <si>
    <t>林芝市朗县2026年牧涵桥洞（牧道桥涵？？？）建设项目</t>
  </si>
  <si>
    <r>
      <rPr>
        <sz val="22"/>
        <rFont val="宋体"/>
        <charset val="134"/>
      </rPr>
      <t xml:space="preserve">项目针对县域内出行困难的牧场点进行修建涵桥洞，主要在河沟纵横、通行受阻的关键路段新建/改建涵桥、过水涵洞等交通设施，打通牧场物资运输最后一公里，有效提升牧区道路通达性与安全性，为牲畜转场、生产生活物资运输及牧民出行提供坚实保障，助力村集体养殖产业发展壮大。（在哪里修？要修多少路，多少桥？？？）
</t>
    </r>
    <r>
      <rPr>
        <b/>
        <sz val="22"/>
        <rFont val="宋体"/>
        <charset val="134"/>
      </rPr>
      <t>项目可行性、必要性：</t>
    </r>
    <r>
      <rPr>
        <sz val="22"/>
        <rFont val="宋体"/>
        <charset val="134"/>
      </rPr>
      <t xml:space="preserve">朗县以牧业为主要产业，但境内多数牧点地处偏远，且区域内河沟纵横，通行条件极差。这直接导致生产物资运送困难，不仅饲料、药品等补给难以及时送达牧点，无法按需求对牲畜进行科学补饲；遇到突发情况时，应急处置也常因通行受阻而滞后。长期下来，牲畜因营养供应不足生长缓慢，加之冬季御寒物资、饲草难以及时到位，抗寒能力减弱，存活率偏低，既影响了牧民的养殖收益，也制约了当地牧业的稳定发展。为破解这一突出难题申报该项目。
</t>
    </r>
    <r>
      <rPr>
        <b/>
        <sz val="22"/>
        <rFont val="宋体"/>
        <charset val="134"/>
      </rPr>
      <t>运营主体：</t>
    </r>
    <r>
      <rPr>
        <sz val="22"/>
        <rFont val="宋体"/>
        <charset val="134"/>
      </rPr>
      <t>涉及村村集体    （管护）</t>
    </r>
  </si>
  <si>
    <t>项目能够解决牧区河流、沟壑、季节性洪水对道路的阻断问题，确保牧民、牲畜及车辆在放牧、转场时安全通行，避免绕路或涉水风险。同时雨季可疏导洪水，防止道路被冲毁；冬季减少积雪堆积，保障牧区道路全年畅通，尤其在偏远牧区，是应急救援和物资运输的关键通道。</t>
  </si>
  <si>
    <t>朗县热米沟生猪养殖基地建设项目（二期）</t>
  </si>
  <si>
    <t>朗县洞嘎镇</t>
  </si>
  <si>
    <r>
      <rPr>
        <b/>
        <sz val="22"/>
        <rFont val="宋体"/>
        <charset val="134"/>
      </rPr>
      <t>建设内容：</t>
    </r>
    <r>
      <rPr>
        <sz val="22"/>
        <rFont val="宋体"/>
        <charset val="134"/>
      </rPr>
      <t xml:space="preserve">在一期养猪场的基础上进行扩建，新建消洗烘干房、消毒房、有机肥场、供电设备、消防设备等附属设施。（一期情况进行分析，建设内容进行量化细化）
</t>
    </r>
    <r>
      <rPr>
        <b/>
        <sz val="22"/>
        <rFont val="宋体"/>
        <charset val="134"/>
      </rPr>
      <t>项目可行性、必要性：</t>
    </r>
    <r>
      <rPr>
        <sz val="22"/>
        <rFont val="宋体"/>
        <charset val="134"/>
      </rPr>
      <t xml:space="preserve">林芝朗县热米沟生猪养殖基地建设项目，计划在一期的基础上进行扩建，提高养猪规模，将现有的养殖规模从3000头，提高到6000头以上，为YX工程进行猪肉保供。同时我县对接了湖北金林原种畜牧有限公司进行运营，为项目良好运营提供了保障。
</t>
    </r>
    <r>
      <rPr>
        <b/>
        <sz val="22"/>
        <rFont val="宋体"/>
        <charset val="134"/>
      </rPr>
      <t>运营主体：</t>
    </r>
    <r>
      <rPr>
        <sz val="22"/>
        <rFont val="宋体"/>
        <charset val="134"/>
      </rPr>
      <t>湖北金林原种畜牧有限公司（自治区开展尽调）</t>
    </r>
  </si>
  <si>
    <t>社会效益：通过繁育体系和快速育肥技术研究与应用等，带动了我县相关产业的发展，提高了项目区及成果辐射区农牧民生活水平和人均收入。
经济效益：预计生猪年规模达到6000头以上，同时为朗县畜产品加工企业提供商品猪来源，并带动周边群众就近就便就业。目前计划交由湖北金林原种畜牧有限公司运营，运营协议目前正在沟通。</t>
  </si>
  <si>
    <t>保供项目</t>
  </si>
  <si>
    <t>朗县“朗韵塔布”文创品牌创建项目（暂缓）</t>
  </si>
  <si>
    <r>
      <rPr>
        <sz val="22"/>
        <rFont val="宋体"/>
        <charset val="134"/>
      </rPr>
      <t xml:space="preserve">围绕“首饰、围巾、披肩、丝巾、包包、茶具、藏式彩碗”等产品方向，系统打造朗县特色文创品牌，项目主要包括设计研发、原材料采购、包装设计及市场推广销售等。
</t>
    </r>
    <r>
      <rPr>
        <b/>
        <sz val="22"/>
        <rFont val="宋体"/>
        <charset val="134"/>
      </rPr>
      <t>项目可行性、必要性：</t>
    </r>
    <r>
      <rPr>
        <sz val="22"/>
        <rFont val="宋体"/>
        <charset val="134"/>
      </rPr>
      <t xml:space="preserve">依托朗县丰富的文化IP资源，通过创意设计、品牌联名、数字化营销等现代商业模式，可打造兼具文化内涵与市场吸引力的爆款产品。将产生的收益反哺村集体经济，带动群众参与并进行务工增收。
</t>
    </r>
    <r>
      <rPr>
        <b/>
        <sz val="22"/>
        <rFont val="宋体"/>
        <charset val="134"/>
      </rPr>
      <t>运营主体：</t>
    </r>
    <r>
      <rPr>
        <sz val="22"/>
        <rFont val="宋体"/>
        <charset val="134"/>
      </rPr>
      <t>那曲地区申扎县祁疗牧业科技发展有限公司</t>
    </r>
  </si>
  <si>
    <t>朗县农业农村局（建议行业部门实施）</t>
  </si>
  <si>
    <t>项目以设计制造朗县特色文创产品为主，由企业负责加工销售，同时项目收益的50%作为滚动发展资金，25%作为产品研发经费，剩余25%作为分红交由朗县村集体经济收入较低的5个村。项目5年预计总收益400万元，年均收益80万元。</t>
  </si>
  <si>
    <t>林芝市朗县朗镇申木村马塘苹果基地提升改造项目</t>
  </si>
  <si>
    <t>朗镇申木村</t>
  </si>
  <si>
    <r>
      <rPr>
        <sz val="22"/>
        <rFont val="宋体"/>
        <charset val="134"/>
      </rPr>
      <t xml:space="preserve">对原有苹果种植基地200亩进行提质增效 ，通过水利灌溉系统改造、道路与运输设施优化、防灾减灾设施建设、品种结构优化，引进优质苹果新品种（如：南迦苹果、维纳斯黄金）替换老化、低产果树，打造高标准苹果种植基地。
</t>
    </r>
    <r>
      <rPr>
        <b/>
        <sz val="22"/>
        <rFont val="宋体"/>
        <charset val="134"/>
      </rPr>
      <t>项目可行性、必要性：</t>
    </r>
    <r>
      <rPr>
        <sz val="22"/>
        <rFont val="宋体"/>
        <charset val="134"/>
      </rPr>
      <t xml:space="preserve">现有果园受品种老化、基础设施落后等问题制约，不仅苹果亩产量偏低，果实品质、市场竞争力及整体收益也受到明显影响。因此对原有苹果种植基地进行提质增效 ，通过水利灌溉系统改造、道路与运输设施优化、防灾减灾设施建设、品种结构优化，引进优质苹果新品种（如：南迦苹果、维纳斯黄金）替换老化、低产果树，打造高标准苹果种植基地。
</t>
    </r>
    <r>
      <rPr>
        <b/>
        <sz val="22"/>
        <rFont val="宋体"/>
        <charset val="134"/>
      </rPr>
      <t>运营主体：</t>
    </r>
    <r>
      <rPr>
        <sz val="22"/>
        <rFont val="宋体"/>
        <charset val="134"/>
      </rPr>
      <t>朗镇申木村村集体</t>
    </r>
    <r>
      <rPr>
        <b/>
        <sz val="22"/>
        <rFont val="宋体"/>
        <charset val="134"/>
      </rPr>
      <t>经济合作组织</t>
    </r>
  </si>
  <si>
    <t>项目采用“企业+合作社+村集体”企业承担什么角色？？？？的合作模式，每年可为当地群众提供3-4个稳定就业岗位，带动100余人参与短期务工，切实助力当地劳动力就业。能够带动当地群众30户134人，每户年增收10000余元。</t>
  </si>
  <si>
    <t>该项目通过学习朗县大山农业科技有限公司管理方式，计划交由村集体运行管理，为后续朗县高标准苹果交由村集体运营管理提供经验。由村集体运营。</t>
  </si>
  <si>
    <t>8（每个乡镇补短板项目建议分年段实施，每年投资不超过1000万元，基础设施项目没有运营主体，只有管护单位和管护资金来源）</t>
  </si>
  <si>
    <t>林芝市朗县朗镇补短板基础设施配套项目</t>
  </si>
  <si>
    <t>朗镇各村</t>
  </si>
  <si>
    <r>
      <rPr>
        <sz val="22"/>
        <rFont val="宋体"/>
        <charset val="134"/>
      </rPr>
      <t xml:space="preserve">一、巴热村1、巴热组建设内容包含：道路硬化2030㎡、片石铺装1147㎡、0.5m*0.5m排水沟60m、挡墙修复36m、污水管道清淤150m、自建围墙489m、栅栏149m、护栏19.7m、建筑屋顶排水改造101.3m；2、比热组建设内容包含：道路硬化2312㎡、片石铺装2648㎡、自建围墙905m、自建牲畜棚2户；3、荣组建设内容包含：片石铺装758㎡、自建围墙655m、太阳能路灯3盏、栅栏576.4m；4、扎西林组建设内容包含：片石铺装1413㎡、自建围墙675m、浆砌片石挡墙32.6m、栅栏126.34m；二、堆巴村，1、路组建设内容包含：道路硬化3927㎡、波形护栏82m、1-2.0×2.0盖板涵2座、、栅栏62.4m、晾晒房203.28㎡；2、堆巴组建设内容包含：自建围墙153m、自建牲畜棚1户、栅栏119.4m；三、堆巴塘村、1、堆巴塘组建设内容包含：道路硬化3233㎡、片石铺装1220㎡、0.5m*0.5m盖板排水沟105m、自建围墙489m、太阳能路灯16盏、栅栏964.8m；2、卧巴组建设内容包含：道路硬化1704㎡、场地平整2138㎡、0.5m*0.5m盖板排水沟1122m、自建围墙522m、浆砌片石挡墙105.8m、栅栏468.5m；四、朗村、建设内容包含：道路硬化693㎡、自建围墙132m、浆砌片石挡墙170m、栅栏60.8m、公厕36.12㎡、公厕拆除39.26㎡；五、娘村、1、娘组建设内容包含：片石铺装345㎡、自建围墙491m、自建牲畜棚48户；2、上白若组建设内容包含：道路硬化140㎡、片石铺装345㎡、自建围墙236m、自建牲畜棚8户；3、下白若组建设内容包含：道路硬化345㎡、片石铺装345㎡、自建围墙68m、自建牲畜棚8户、栅栏140m；六、其次村建设内容包含：片石铺装1800㎡，七、申木村建设内容包含：0.5m*0.5m排水沟230m、.5m*0.5m盖板排水沟575m、栅栏150m；八、托麦村、1、仲温组建设内容包含： 0.5m*0.5m盖板排水沟162m、片石铺装2363㎡、道路硬化1049㎡、过水路面53㎡、1m*1m盖板排水沟10m、自建围墙411m、自建牲畜棚1户、浆砌片石挡墙25.6m、栅栏83m；2、托麦组建设内容包含：0.5m*0.5m盖板排水沟12m、片石铺装248㎡、道路硬化1034㎡、3.5m*2.5m排洪沟20m、自建围墙409m、浆砌片石挡墙100.7m等。
</t>
    </r>
    <r>
      <rPr>
        <b/>
        <sz val="22"/>
        <rFont val="宋体"/>
        <charset val="134"/>
      </rPr>
      <t>运营主体（改为管护单位）：</t>
    </r>
    <r>
      <rPr>
        <sz val="22"/>
        <rFont val="宋体"/>
        <charset val="134"/>
      </rPr>
      <t>各村村集体，运营维护资金从村集体发展资金中支出。</t>
    </r>
  </si>
  <si>
    <t>通过项目的实施能够完善村庄基础设施，改善村容村貌，解决村庄短板问题，提高群众生产生活条件。</t>
  </si>
  <si>
    <t>已下达概算批复</t>
  </si>
  <si>
    <t>林芝市朗县登木乡补短板基础设施配套项目</t>
  </si>
  <si>
    <t>登木乡各村</t>
  </si>
  <si>
    <r>
      <rPr>
        <sz val="22"/>
        <rFont val="宋体"/>
        <charset val="134"/>
      </rPr>
      <t xml:space="preserve">建设如字村晾晒棚250.56㎡、垃圾池300㎡、饲草棚458.64㎡、土路72㎡、打麦场1001㎡、防护栏1200m、破除及恢复路面、挡土墙、给水工程及排水工程等；崩嘎村土路686㎡、入户道路89㎡、防护栏426.8m、挡土墙、给水工程及排水工程等；多龙村土路115㎡、打麦场433㎡、入户道路117㎡、主路硬化806㎡、挡土墙、网围栏、防护栏、给水工程及排水工程等；巴桑村打麦场300㎡、入户道路55㎡、片石铺装330㎡、实体围墙、排水工程等；5.森木村饲草棚60m、土路111m、打麦场596m、入户道路537㎡、片石铺装、防护栏、给水工程、排水工程及室外电气等;6、比邻村打麦场277m、主路硬化 45 m、片石铺装、挡土墙、破除及恢复路面、给水工程、排水工程等;7、洛龙村饲草棚 320 ㎡、打麦场 689 ㎡、片石铺装、防护栏、给水工程、排水工程;8、崩达村打麦场195m、网围栏800m、挡土墙、防护栏、片石铺装及给水工程等;左嘎村饲草棚200㎡、入户道路 429 m、打麦场400m、片石铺装、网围栏、给水工程及排水工程等;9、登木村饲草棚464m、土路52m、打麦场962 m、入户道路、硬化、破除及恢复路面、挡土墙、片石铺装、防护栏、网围栏等。
</t>
    </r>
    <r>
      <rPr>
        <b/>
        <sz val="22"/>
        <rFont val="宋体"/>
        <charset val="134"/>
      </rPr>
      <t>运营主体：</t>
    </r>
    <r>
      <rPr>
        <sz val="22"/>
        <rFont val="宋体"/>
        <charset val="134"/>
      </rPr>
      <t>各村村集体，运营维护资金从村集体发展资金中支出。</t>
    </r>
  </si>
  <si>
    <t>林芝市朗县金东乡补短板基础设施配套项目</t>
  </si>
  <si>
    <t>金东乡各村</t>
  </si>
  <si>
    <r>
      <rPr>
        <sz val="22"/>
        <rFont val="宋体"/>
        <charset val="134"/>
      </rPr>
      <t xml:space="preserve">1.秀村：新建1.2m高安全护栏1100m，新建电路灯10个，新建1.2m高安全护栏700m，破损硬化路面修复90㎡，围墙修复6m，新建排水沟钢筋盖板1600m，打麦场硬化。2.东雄村新建1.5m高围墙580m，破损路面修复80㎡，检查井井盖更换1项。3.巴龙村新建1.2m高安全护栏700m，打麦场硬化300㎡，饲草晾晒棚400㎡，新建3m高浆砌片石挡墙20m。4.康玛村新建1.2m高安全护栏500m，,新建沉砂池2个，取水口1个，排水沟5m，新建1.5m高简易栅栏1500m。5.松木材村新建1.2m高安全护栏600m，打麦场硬化600㎡，3m高浆砌片石挡墙30m，破损路面修复200㎡，新建入村道路180㎡，新建75m³蓄水池1个，取水口1个，管道80m。6.来义村新建排水沟盖板800m，破损路面修复40㎡，新建DN90PE管道800m。7.帮玛村新建1.2m高安全护栏1000m，新建挡墙4m高挡墙25m，破损硬化修复200㎡。8.西日卡村新建1.2m高安全护栏900m，新建排水沟盖板400m，新建电路灯20个，新建污水管网75m，污水池管道加长300m，新建1.2m高安全护栏800m，新建电路灯30个，排水沟盖板维修100m，公厕排水维修。
</t>
    </r>
    <r>
      <rPr>
        <b/>
        <sz val="22"/>
        <rFont val="宋体"/>
        <charset val="134"/>
      </rPr>
      <t>运营主体：</t>
    </r>
    <r>
      <rPr>
        <sz val="22"/>
        <rFont val="宋体"/>
        <charset val="134"/>
      </rPr>
      <t>各村村集体，运营维护资金从村集体发展资金中支出。</t>
    </r>
  </si>
  <si>
    <t>正在办理用地手续</t>
  </si>
  <si>
    <t>林芝市朗县洞嘎镇补短板基础设施配套项目</t>
  </si>
  <si>
    <t>洞嘎镇各村</t>
  </si>
  <si>
    <r>
      <rPr>
        <sz val="22"/>
        <rFont val="宋体"/>
        <charset val="134"/>
      </rPr>
      <t xml:space="preserve">1、卓村：人饮取水口改扩建（设置取水口、沉砂池等），村内原有100立方生活饮用水蓄水池破损，本次改建；新建200立方灌溉蓄水池；新建DN250给水管道约7700米；新建DN100给水管约10米。2、滚村：诺组：新做农田灌溉水渠（400*400）约3300米；7户污水末端改造；新做500立方灌溉蓄水池1座；设置垃圾池1座；人畜分离（31户，猪圈，约15平方米/户，补助类项目）；设置100*100疫苗牛圈场地1处（四周设置1.8米高钢管栏杆）；停车场硬化2处；靠路边处农田设置网围栏约151米；公共区域围墙（约1800米，补助类项目）；38户现有牛圈设置简易太阳能照明。3、滚堆组：新做农田灌溉水渠（400*400）约526米，设置灌溉蓄水池（1000立方米）1座；设置垃圾池1座；人畜分离（42户，猪圈，约15平方米/户，补助类项目）；入户路硬化约100平方米；靠路边处农田设置网围栏约500米；现有排水沟设置盖板，约900米；公共区域围墙（约941米，补助类项目）；部分区域设置片石铺装约1541平方米。汪热至滚堆组之间道路破损修复。3、堆村：人饮取水口及管道改造DN150约6300米；新建200立方蓄水池1座；设置晾晒棚1座；新建灌溉水渠（300*300）约1900米。4、达木村：饮水改造（取水口新建、DN200管道约5800米）；灌溉水源地维修（增加拦水坝）及维修水渠（1000*1000）约30米；新做农田灌溉水渠（300*300）约2500米；道路边农田设置网围栏约3500米；入户道路硬化3处。5、嘎贡村：江组：新修农田灌溉水渠（400*400）约3500米，新修农田灌溉水渠（500*400）约900米，原取水口出水头部破损，本次新做；人畜分离（44户，牛圈，约40平方米/户，补助类项目）；原有饲草棚屋面材质更换为铁皮。切组：建设花椒晾晒棚1座，约500平方米；修建1座村集体打麦场（场地硬化约360平方米），猪圈之间土路铺设砂石；新修农田灌溉水渠（300*400）约850米。嘎贡村：人畜分离（20户，牛圈，约40平方米/户，补助类项目）；饲草棚维修1项；片石铺装约140平方米。新修灌溉水渠（400*400）约1250米。
</t>
    </r>
    <r>
      <rPr>
        <b/>
        <sz val="22"/>
        <rFont val="宋体"/>
        <charset val="134"/>
      </rPr>
      <t>运营主体：</t>
    </r>
    <r>
      <rPr>
        <sz val="22"/>
        <rFont val="宋体"/>
        <charset val="134"/>
      </rPr>
      <t>各村村集体，运营维护资金从村集体发展资金中支出。</t>
    </r>
  </si>
  <si>
    <t>林芝市朗县2026年人饮改造提升项目</t>
  </si>
  <si>
    <r>
      <rPr>
        <sz val="22"/>
        <rFont val="宋体"/>
        <charset val="134"/>
      </rPr>
      <t xml:space="preserve">项目针对县域内人饮条件较差及人饮设施老旧的村庄人饮进行改造提升，包括：新建取水口、尘沙及过滤池、蓄水池、更换引水管线等相关工程。（哪些村庄？？？明确，细化量化内容）
</t>
    </r>
    <r>
      <rPr>
        <b/>
        <sz val="22"/>
        <rFont val="宋体"/>
        <charset val="134"/>
      </rPr>
      <t>项目可行性、必要性</t>
    </r>
    <r>
      <rPr>
        <sz val="22"/>
        <rFont val="宋体"/>
        <charset val="134"/>
      </rPr>
      <t xml:space="preserve">:部分农村地区存在水源不稳定（如季节性缺水）、供水设施老化（如管网漏损、储水设备锈蚀）等问题，直接影响村民饮水安全。尤其对老人、儿童等群体，长期饮用不合格水易引发肠胃疾病等健康风险。改造提升项目通过升级水源净化、管网更新等环节，可从根本上解决“饮水不安全”问题，守护村民健康。农村人饮改造提升项目既是解决当前饮水安全问题、提升村民生活质量的“民生工程”，也是适配乡村振兴发展的“基础工程”，且具备政策、技术、群众基础等实施条件，可行性与必要性显著。
</t>
    </r>
    <r>
      <rPr>
        <b/>
        <sz val="22"/>
        <rFont val="宋体"/>
        <charset val="134"/>
      </rPr>
      <t>运营主体：</t>
    </r>
    <r>
      <rPr>
        <sz val="22"/>
        <rFont val="宋体"/>
        <charset val="134"/>
      </rPr>
      <t>各村村集体，运营维护资金从村集体发展资金中支出。（行业部门出具意见）</t>
    </r>
  </si>
  <si>
    <t>农村人饮改造提升项目既是解决当前饮水安全问题、提升村民生活质量的“民生工程”，也是适配乡村振兴发展的“基础工程”.</t>
  </si>
  <si>
    <t>林芝市朗县边嘎沟饮水工程项目</t>
  </si>
  <si>
    <t>洞嘎镇滚麦村</t>
  </si>
  <si>
    <t>利用边嘎沟水源跨江引进到洞嘎镇滚村，主要建设沉砂池1座，给水管道工程7550米，跨江工程1项（包括钢索、镇墩、土石方工程），闸阀井工程1项等内容。
项目可行性、必要性:通过项目的实施能够解决洞嘎镇滚村因水源点水量不足，导致部分群众用水不足的问题，提高群众生产生活水平和满意度。
运营主体：洞嘎镇滚村村集体，运营维护资金从村集体发展资金中支出。</t>
  </si>
  <si>
    <t>林芝市朗县拉多乡白坡章山洪治理项目</t>
  </si>
  <si>
    <t>拉多乡白坡章村</t>
  </si>
  <si>
    <r>
      <rPr>
        <sz val="22"/>
        <rFont val="宋体"/>
        <charset val="134"/>
      </rPr>
      <t xml:space="preserve">为朗县拉多乡白坡张章（选择题？？？？）村新建堤防总长约500米，新建排洪渠总长约500米，及新建拦沙坝、排水涵洞等相关建设内容。
</t>
    </r>
    <r>
      <rPr>
        <b/>
        <sz val="22"/>
        <rFont val="宋体"/>
        <charset val="134"/>
      </rPr>
      <t>项目可行性、必要性</t>
    </r>
    <r>
      <rPr>
        <sz val="22"/>
        <rFont val="宋体"/>
        <charset val="134"/>
      </rPr>
      <t xml:space="preserve">：项目所在区山洪频繁，对现有的产业项目及基础章产业养殖基地，减少因洪水造成的经济损失，治理水土流失，对保护有限土地资源，控制生态环境恶化，增加植被覆盖率起到十分重要的作用。（可行性必要性再完善充实，如受灾，严重影响生产生活，行业部门无相关资金等等等）
</t>
    </r>
    <r>
      <rPr>
        <b/>
        <sz val="22"/>
        <rFont val="宋体"/>
        <charset val="134"/>
      </rPr>
      <t>运营主体：</t>
    </r>
    <r>
      <rPr>
        <sz val="22"/>
        <rFont val="宋体"/>
        <charset val="134"/>
      </rPr>
      <t>拉多乡白坡章村村集体，运营维护资金从村集体发展资金中支出。</t>
    </r>
  </si>
  <si>
    <t>项目建成后，有效保护拉多乡白坡章产业养殖基地，减少因洪水造成的经济损失，治理水土流失，对保护有限土地资源，控制生态环境恶化，增加植被覆盖率起到十分重要的作用。</t>
  </si>
  <si>
    <t>林芝市朗县仲达镇村级消防站建设</t>
  </si>
  <si>
    <t>仲达镇</t>
  </si>
  <si>
    <r>
      <rPr>
        <sz val="22"/>
        <rFont val="宋体"/>
        <charset val="134"/>
      </rPr>
      <t xml:space="preserve">农村居民点新建消防蓄水池24立方米（22个）、大小功率、便携式抽水机、水管等。（明确到村庄，再细化内容，行业部门出具意见）
</t>
    </r>
    <r>
      <rPr>
        <b/>
        <sz val="22"/>
        <rFont val="宋体"/>
        <charset val="134"/>
      </rPr>
      <t>项目可行性、必要性：</t>
    </r>
    <r>
      <rPr>
        <sz val="22"/>
        <rFont val="宋体"/>
        <charset val="134"/>
      </rPr>
      <t xml:space="preserve">填补农村消防短板，保障群众生命财产安全的迫切需求农村地区普遍存在消防基础设施薄弱等问题：多数村庄距离乡镇或县级消防站较远（部分可达30公里以上），火灾发生后消防车难以及时抵达，火势易快速蔓延；且农村房屋多为土木、砖木结构，堆放柴草等易燃物较多，一旦起火易造成“小火亡人、大火成灾”。村级消防站可实现“初期火灾5分钟内响应”，快速控制火势，大幅降低人员伤亡和财产损失，是弥补农村消防“最后一公里”缺口的关键。
</t>
    </r>
    <r>
      <rPr>
        <b/>
        <sz val="22"/>
        <rFont val="宋体"/>
        <charset val="134"/>
      </rPr>
      <t>运营主体：</t>
    </r>
    <r>
      <rPr>
        <sz val="22"/>
        <rFont val="宋体"/>
        <charset val="134"/>
      </rPr>
      <t>各村村集体，运营维护资金从村集体发展资金中支出。</t>
    </r>
  </si>
  <si>
    <t>仲达镇人民政府</t>
  </si>
  <si>
    <t>填补农村消防短板，保障群众生命财产安全的迫切需求农村地区普遍存在消防基础设施薄弱、消防力量缺位等问题：多数村庄距离乡镇或县级消防站较远（部分可达30公里以上），火灾发生后消防车难以及时抵达，火势易快速蔓延；且农村房屋多为土木、砖木结构，堆放柴草等易燃物较多，一旦起火易造成“小火亡人、大火成灾”。村级消防站可实现“初期火灾5分钟内响应”，快速控制火势，大幅降低人员伤亡和财产损失，是弥补农村消防“最后一公里”缺口的关键。</t>
  </si>
  <si>
    <t>林芝市朗县登木村和巴热村搬迁点耕地改造提升项目</t>
  </si>
  <si>
    <t>登木乡、朗镇（到村）</t>
  </si>
  <si>
    <r>
      <rPr>
        <sz val="22"/>
        <rFont val="宋体"/>
        <charset val="134"/>
      </rPr>
      <t xml:space="preserve">为登木乡、朗镇三岩（不具体体现）搬迁47.54亩耕地进行客土、捡石头（不体现）、增施肥料等相关建设内容。（建议核实投资是否过高）
</t>
    </r>
    <r>
      <rPr>
        <b/>
        <sz val="22"/>
        <rFont val="宋体"/>
        <charset val="134"/>
      </rPr>
      <t>项目可行性、必要性：</t>
    </r>
    <r>
      <rPr>
        <sz val="22"/>
        <rFont val="宋体"/>
        <charset val="134"/>
      </rPr>
      <t xml:space="preserve">为扎实推进搬迁后续产业发展，同时为未搬迁群众改善生产生活条件，本次项目对2021年实施的土地治理项目进行改良，对搬迁群众的耕地实施提升改造。通过客土改良、土壤肥力提升等针对性措施，切实改善耕地质量，提高农田单位面积产出效益，既为搬迁群众筑牢产业增收基础，也为周边未搬迁群众的生产发展提供有力支撑。（支撑啥？？？？）
</t>
    </r>
    <r>
      <rPr>
        <b/>
        <sz val="22"/>
        <rFont val="宋体"/>
        <charset val="134"/>
      </rPr>
      <t>运营主体：</t>
    </r>
    <r>
      <rPr>
        <sz val="22"/>
        <rFont val="宋体"/>
        <charset val="134"/>
      </rPr>
      <t>由搬迁群众负责土地维护。</t>
    </r>
  </si>
  <si>
    <t>提升改造</t>
  </si>
  <si>
    <t>通过客土改良、土壤肥力提升等针对性措施，切实改善耕地质量，提高农田单位面积产出效益，既为搬迁群众筑牢产业增收基础，也为周边未搬迁群众的生产发展提供有力支撑。</t>
  </si>
  <si>
    <t>三岩配套项目</t>
  </si>
  <si>
    <t>林芝市朗县2026年人畜分离建设项目</t>
  </si>
  <si>
    <r>
      <rPr>
        <sz val="22"/>
        <rFont val="宋体"/>
        <charset val="134"/>
      </rPr>
      <t xml:space="preserve">针对县域内尚未实现人畜分离的村庄实施“集中新建+改造提升”双路径推进牛棚标准化建设，一方面集中新建标准化牛棚，另一方面对原有面积不足、功能缺失的老旧牛棚进行扩容升级，优化空间布局。项目将以补助形式激发农牧民参与热情，新建牛棚每户补贴1.5万元，对老旧牛棚改造提升每户补贴0.5万元标准来进行实施。（明确村庄及户数）
</t>
    </r>
    <r>
      <rPr>
        <b/>
        <sz val="22"/>
        <rFont val="宋体"/>
        <charset val="134"/>
      </rPr>
      <t>项目可行性、必要性</t>
    </r>
    <r>
      <rPr>
        <sz val="22"/>
        <rFont val="宋体"/>
        <charset val="134"/>
      </rPr>
      <t>：项目实施从根本上实现人畜分离、即为牲畜打造健康舒适的养殖环境，又显著提升农牧民居住品质，助力朗县绘就生态宜居、产业兴旺的高原和美乡村新图景。</t>
    </r>
  </si>
  <si>
    <t>人畜分离项目以“居住与养殖功能分区”为核心，既解决了传统农村“人畜混居”带来的卫生、污染难题，又通过养殖产业升级和环境改善释放经济与社会价值，是实现乡村“生态宜居、产业兴旺”的重要举措，为乡村振兴提供可持续的发展模式。</t>
  </si>
  <si>
    <t>我县村庄建设已基本完成，该部分为新增需求，无法纳入村庄建设，因此单独申请项目实施。</t>
  </si>
  <si>
    <t>7（行政村所有自然村要全覆盖，管护单位为村委会，管护资金来源要明确）</t>
  </si>
  <si>
    <t>林芝市朗县登木乡洛龙村高原和美乡村建设项目</t>
  </si>
  <si>
    <t>登木乡洛龙村</t>
  </si>
  <si>
    <r>
      <rPr>
        <sz val="22"/>
        <rFont val="宋体"/>
        <charset val="134"/>
      </rPr>
      <t xml:space="preserve">新建入户道路600㎡，新建片石步道800㎡，主道路破损修复400㎡，新建打麦场457㎡，安全防护栏杆260m，急流槽25m，新建饲草棚160㎡、80㎡，洛龙组、杰果组给水工程1项，排污维修工程1项，6m长钢架桥1座，挡墙工程1项（1.5m高浆砌石挡土墙19m，3m高浆砌石挡土墙12m，4.5m高浆砌石挡土墙26m，2m高毛石混凝土挡土墙64m，3.5m高毛石混凝土挡土墙16m，9.5m高毛石混凝土挡土墙42m）。公共围墙改造900m。
项目可行性、必要性：目前全村共61户198人，耕地面积223亩，牲畜数量1135头，海拔3850米。全村已完成人畜分离和厕所革命建设任务，水电路讯网等基础设施全部达标。村庄实施了统规自建项目，虽有效改善了农户住房条件，让村民住上了更安全舒适的房子，但村庄基础设施建设仍显薄弱，比如村内道路硬化不足、耕作设施不完善、安全隐患、公共绿化缺失等问题尚未得到根本解决。这些短板不仅影响了村民的日常出行和生活便利，也制约了村庄整体环境的美化提升，与群众对宜居乡村的期待还有差距。
</t>
    </r>
    <r>
      <rPr>
        <b/>
        <sz val="22"/>
        <rFont val="宋体"/>
        <charset val="134"/>
      </rPr>
      <t>项目建设后设施管护由村两委负责。</t>
    </r>
  </si>
  <si>
    <t>人居环境整治以“生态美、产业兴、百姓富”为目标，不仅让乡村从“脏乱差”变为“洁净美”，更通过环境价值转化激活乡村内生动力，是实现“绿水青山就是金山银山”的关键实践，为全面推进乡村振兴奠定坚实基础。</t>
  </si>
  <si>
    <t>高原和美乡村</t>
  </si>
  <si>
    <t>林芝市朗县登木乡登木村高原和美乡村建设项目</t>
  </si>
  <si>
    <r>
      <rPr>
        <sz val="22"/>
        <rFont val="宋体"/>
        <charset val="134"/>
      </rPr>
      <t xml:space="preserve">新建入户道路500㎡，新建片石步道256㎡，道路破损修复3054㎡，新建打麦场800㎡，子列组给水工程1项，子列组排污维修工程1项，1m高实心砖砌筑墙体8.6m，新建饲草棚84㎡、60㎡，现有围墙水泥砂浆抹面182㎡，挡墙工程1项（3.5m高浆砌石挡土墙80m，4m高浆砌石挡土墙81m，6m高毛石混凝土挡土墙15m，6.5m高毛石混凝土挡土墙116m）。公共围墙改造200m。
项目可行性、必要性：目前全村共126户527人，耕地面积461亩，牲畜数量2253头，海拔3700米，全村已完成人畜分离和厕所革命建设任务，水电路讯网等基础设施全部达标。村庄实施了统规自建项目，虽有效改善了农户住房条件，让村民住上了更安全舒适的房子，但村庄基础设施建设仍显薄弱，比如村内道路硬化不足、道路安全设施不足、排水排污设施不完善、公共绿化缺失等问题尚未得到根本解决。这些短板不仅影响了村民的日常出行和生活便利，也制约了村庄整体环境的美化提升，与群众对宜居乡村的期待还有差距。
</t>
    </r>
    <r>
      <rPr>
        <b/>
        <sz val="22"/>
        <rFont val="宋体"/>
        <charset val="134"/>
      </rPr>
      <t>项目建设后设施管护由村两委负责。</t>
    </r>
  </si>
  <si>
    <t>林芝市朗县朗镇其次村高原和美乡村建设项目</t>
  </si>
  <si>
    <r>
      <rPr>
        <sz val="22"/>
        <rFont val="宋体"/>
        <charset val="134"/>
      </rPr>
      <t xml:space="preserve">新建入户道路400平方米，道路破损修复3000平方米，新建打麦场600平方米（上其次300平方米、东其次300平方米，及挡墙土方等），现有饮水口水池改造1座，新建消防水池1座（200立方米），下其次修建灌溉蓄水池1座（300立方米），村庄内片石铺装400平方米、路面硬化900平方米。
项目可行性、必要性：全村共36户134人，耕地面积276亩，牲畜数量854头，海拔3622米。全村已完成人畜分离和厕所革命建设任务，水电路讯网等基础设施全部达标。目前村内部分基础设施建设仍显薄弱，比如村内道路硬化不足、道路安全设施不足、排水排污设施不完善、用水需求、公共绿化缺失等问题尚未得到根本解决。这些短板不仅影响了村民的日常出行和生活便利，也制约了村庄整体环境的美化提升，与群众对宜居乡村的期待还有差距。
</t>
    </r>
    <r>
      <rPr>
        <b/>
        <sz val="22"/>
        <rFont val="宋体"/>
        <charset val="134"/>
      </rPr>
      <t>项目建设后设施管护由村两委负责。</t>
    </r>
  </si>
  <si>
    <t>林芝市朗县朗镇朗村高原和美乡村建设项目</t>
  </si>
  <si>
    <t>朗镇朗村</t>
  </si>
  <si>
    <r>
      <rPr>
        <sz val="22"/>
        <rFont val="宋体"/>
        <charset val="134"/>
      </rPr>
      <t xml:space="preserve">新建挡墙100米（高度4米），道路拓宽面积600平方米，挡墙30米，路边现有围栏更换200米，污水改造200米，路面硬化300平方米，微型消防站1座80平方米，蓄水池1座300立方米，给水管道铺设400米。
</t>
    </r>
    <r>
      <rPr>
        <b/>
        <sz val="22"/>
        <rFont val="宋体"/>
        <charset val="134"/>
      </rPr>
      <t>项目可行性、必要性：</t>
    </r>
    <r>
      <rPr>
        <sz val="22"/>
        <rFont val="宋体"/>
        <charset val="134"/>
      </rPr>
      <t xml:space="preserve">目前全村共69户177人，耕地面积89.7亩，牲畜数量275头，海拔3078米。全村已完成人畜分离和厕所革命建设任务，水电路讯网等基础设施全部达标。目前村内部分基础设施建设仍显薄弱，比如村内道路硬化不足、排水排污设施不完善、用水不足等问题尚未得到根本解决。这些短板不仅影响了村民的日常出行和生活便利，也制约了村庄整体环境的美化提升，与群众对宜居乡村的期待还有差距。
</t>
    </r>
    <r>
      <rPr>
        <b/>
        <sz val="22"/>
        <rFont val="宋体"/>
        <charset val="134"/>
      </rPr>
      <t>项目建设后设施管护由村两委负责。</t>
    </r>
  </si>
  <si>
    <t>林芝市朗县拉多乡拉多村高原和美乡村建设项目</t>
  </si>
  <si>
    <t>拉多乡拉多村</t>
  </si>
  <si>
    <r>
      <rPr>
        <sz val="22"/>
        <rFont val="宋体"/>
        <charset val="134"/>
      </rPr>
      <t xml:space="preserve">新建80x70公路边沟230m，盖板边沟310m；新建入户道路170㎡，村内主道路150㎡，道路破损修复120㎡，片石步道80㎡；新建打麦场170㎡；现有公厕维修1项（包括新做给排水，更换蹲便器）；排污工程1项（包括新建入户管54m，检查井维修6座，新建主管72）；新建台阶2座；挡墙工程1项（2m高浆砌石挡土墙17m，3m高浆砌石挡土墙48m，4m高浆砌石挡土墙16m，5m高毛石混凝土挡土墙67m）。
项目可行性、必要性：目前全村共39户138人，耕地面积195.7亩，牲畜数量328头，海拔3500米。全村已完成人畜分离和厕所革命建设任务，水电路讯网等基础设施全部达标。村庄实施了统规自建项目，目前村内部分基础设施建设仍显薄弱，比如村内道路硬化不足、道路安全设施不足、排水排污设施不完善、安全隐患等问题尚未得到根本解决。这些短板不仅影响了村民的日常出行和生活便利，也制约了村庄整体环境的美化提升，与群众对宜居乡村的期待还有差距。
</t>
    </r>
    <r>
      <rPr>
        <b/>
        <sz val="22"/>
        <rFont val="宋体"/>
        <charset val="134"/>
      </rPr>
      <t>项目建设后设施管护由村两委负责。</t>
    </r>
  </si>
  <si>
    <t>林芝市朗县金东乡秀村高原和美乡村建设项目</t>
  </si>
  <si>
    <t>金东乡秀村</t>
  </si>
  <si>
    <r>
      <rPr>
        <sz val="22"/>
        <rFont val="宋体"/>
        <charset val="134"/>
      </rPr>
      <t xml:space="preserve">秀村：1.新建供水（人饮）工程，工程量为1160.1米。（含开挖、引水管布管、回填、局部硬化恢复等。）2.新排污工程，工程量为1045.32米。（含开挖、污水管布管、回填、局部硬化恢复，新建污水井1座等。）污水管由污水井汇集后接入现有排污管。3.新建高度1.2m-3.2m浆砌石挡土墙。工程量185.31米。4.新建C25混凝土硬化，工程量2325.75平方米。5.新建当地片石硬化，工程量242.91平方米。6.新建公共围墙，工程量2920米。（按每户40米计算）列组：新建高度1m-4m浆砌石挡土墙。工程量411.38米.新建C25混凝土硬化，工程量925.13平方米。新建当地片石硬化，工程量300.6平方米。新建公共围墙，工程量1120米。吞巴组：新建公共厕所，工程量20平方米。（水厕）新建钢筋混凝土挡土墙，工程量16.31米。（H=1.5m）排水沟清理，工程量778.25米。新增混凝土水沟盖板，工程量778.25米。新建混凝土硬化。工程量809.08平方米。（散水）。巴热村：新建DN300引水、灌溉管网，工程量约7165.01米。（含相应分水闸、分水池、消力池等）
项目可行性、必要性：目前全村共107户303人，耕地面积603亩，牲畜数量2651头，海拔3000米。全村已完成人畜分离和厕所革命建设任务，水电路讯网等基础设施全部达标。村庄实施了统规自建项目，目前村内部分基础设施建设仍显薄弱，比如村内道路硬化不足、道路安全设施不足、排水排污设施不完善、用水需求、安全隐患、公共绿化缺失等问题尚未得到根本解决。这些短板不仅影响了村民的日常出行和生活便利，也制约了村庄整体环境的美化提升，与群众对宜居乡村的期待还有差距。
</t>
    </r>
    <r>
      <rPr>
        <b/>
        <sz val="22"/>
        <rFont val="宋体"/>
        <charset val="134"/>
      </rPr>
      <t>项目建设后设施管护由村两委负责。</t>
    </r>
  </si>
  <si>
    <t>林芝市朗县金东乡巴龙高原和美乡村建设项目</t>
  </si>
  <si>
    <t>金东乡巴龙村</t>
  </si>
  <si>
    <r>
      <rPr>
        <sz val="22"/>
        <rFont val="宋体"/>
        <charset val="134"/>
      </rPr>
      <t xml:space="preserve">该村计划由投入援藏资金约4000万元，针对各项设施进行改造提升，打造BJ示范村。具体建设内容尚未明确。
</t>
    </r>
    <r>
      <rPr>
        <b/>
        <sz val="22"/>
        <rFont val="宋体"/>
        <charset val="134"/>
      </rPr>
      <t>项目可行性、必要性：</t>
    </r>
    <r>
      <rPr>
        <sz val="22"/>
        <rFont val="宋体"/>
        <charset val="134"/>
      </rPr>
      <t xml:space="preserve">全村共73户233人，耕地面积310亩，牲畜数量2697头，海拔3800米。全村已完成人畜分离和厕所革命建设任务，水电路讯网等基础设施全部达标。目前村内部分基础设施建设仍显薄弱，比如村内道路硬化不足、排水排污设施不完善、用水需求等问题尚未得到根本解决。这些短板不仅影响了村民的日常出行和生活便利，也制约了村庄整体环境的美化提升，与群众对宜居乡村的期待还有差距。
</t>
    </r>
    <r>
      <rPr>
        <b/>
        <sz val="22"/>
        <rFont val="宋体"/>
        <charset val="134"/>
      </rPr>
      <t>项目建设后设施管护由村两委负责。</t>
    </r>
  </si>
  <si>
    <t>援藏资金实施
高原和美乡村</t>
  </si>
  <si>
    <t>朗县2025年扶贫贷款贴息资金</t>
  </si>
  <si>
    <t>建设内容：用于产业项目的贷款贴息。（利差补贴）
可行性：鼓励村民自主创业，自主创收，促进增收。
必要性：增加收入，保障经济持续，扩大县域经济发展。</t>
  </si>
  <si>
    <t>波密县</t>
  </si>
  <si>
    <t>（一）乡村特色产业类（含产业基础设施配套）</t>
  </si>
  <si>
    <t>17（效益分析要体现具体数据，联农带农方式 并不少于三种）可行性、必要性要根据项目具体建设内容，进行分析，不要概念性的 太大的内容。</t>
  </si>
  <si>
    <t>波密县康玉乡宗热村贝母种植厂建设项目</t>
  </si>
  <si>
    <t>宗热村</t>
  </si>
  <si>
    <t>建设内容：新建温室大棚5412.42平方米（共26栋），原大棚改造832.68平方米，土石方工程1项，场地硬化1500平方米，总平给排水1项，总平电气1项；种子采购1项（不建议购置生产资料，由企业采购）。
可行性：自然条件适配：贝母喜凉爽湿润环境，康玉乡的土壤与气候条件契合其生长需求。如目前在康玉乡宗热村试种贝母，贝母生长态势良好；技术有保障：目前与四川甘孜州企业合作，四川农科院专家王兰英曾深入康玉乡，就特色种植产业发展进行指导。科研机构合作以及参加技术培训，掌握了选地、整地、播种、田间管理、病虫害防治等关键技术环节。资金充裕：积极申报相关行业领域产业资金及援藏资金600万，项目投资且由国家全额拨款，为贝母产业发展提供了坚实的资金基础（？是否已到位，与此项目有什么关联）。必要性:壮大集体经济：项目建成后，预计可带动160万元劳务报酬，以每座温室大棚每年产出价值约15万元贝母产品计算（参考市场价格及同类种植项目产量估算），26座大棚年产值可达390万元左右。产业转型需求：康玉乡传统产业以虫草采挖和牧业为主，产业结构单一。发展贝母种植产业，可实现农业产业多元化发展，降低对传统产业的依赖，增强乡村经济抗风险能力。生态经济双赢：贝母种植采用绿色种植技术，在促进经济发展的同时，有助于改善土壤结构，提升土地肥力，实现生态与经济的良性互动，符合可持续发展理念。
运营单位：昆明英武农业科技有限公司。</t>
  </si>
  <si>
    <t>波密县康玉乡人民政府</t>
  </si>
  <si>
    <t>已完成经营性产业项目尽职调查报告及利益联结</t>
  </si>
  <si>
    <t>壮大村集体经济，带动村民就业增收；助力贝母规模化、规范化种植，提升产量品质，推动特色产业发展，促进乡村振兴，实现生态与经济价值双赢 。（细化、要体现数据）</t>
  </si>
  <si>
    <t>初步设计阶段</t>
  </si>
  <si>
    <t>波密县农特产品中转站建设项目</t>
  </si>
  <si>
    <t>易贡乡通加村</t>
  </si>
  <si>
    <t>建设内容：新建农特产品中转站7000平方米，给排水工程及其附属设施。可行性及必要性：从可行性来看，波密县农特产品资源丰富，产量稳定且品质符合精深加工标准，为项目提供了充足原料保障；同时，地方政府对乡村产业振兴类重大工程给予政策倾斜，在用地审批、配套基础设施建设等方面提供支持，且周边交通网络逐步完善，可满足原料运输与产品外销需求，项目落地条件成熟。从必要性来讲，该项目是推动区域农业产业升级的重要抓手，能改变当地特色作物以初级产品外销为主的现状，通过精深加工延伸产业链、提升产品附加值，助力构建“种植-加工-销售”一体化产业体系；此外，作为重大民生关联工程，项目建成后可带动当地群众就业、增加农牧民收入，强化产业对乡村振兴的支撑作用，对优化区域经济结构、提升波密县特色产业竞争力具有重要战略意义。运营主体：西藏朗赛经贸有限责任公司。（经与自治区民委沟通，明年有可能取消边销茶采购，建议再次论证）</t>
  </si>
  <si>
    <t>波密县农业农村和科技水利局</t>
  </si>
  <si>
    <r>
      <rPr>
        <sz val="24"/>
        <rFont val="宋体"/>
        <charset val="134"/>
        <scheme val="minor"/>
      </rPr>
      <t>波密县农特产品加工厂建设项目效益显著，在经济效益上，通过对当地特色农特产品精深加工，打破初级产品外销局限，提升产品附加值与市场溢价空间，同时构建“种植-加工-销售”一体化产业链，带动上下游关联产业集聚发展，为区域经济注入持续动力；在社会效益上，项目建设运营能创造生产、管理等多领域就业岗位，吸纳当地剩余劳动力就近就业增收，还会推动基础设施配套完善，促进城乡要素流动，加速乡村振兴并增强群众获得感；在生态效益上，依托本地特色资源发展加工产业，可引导农户规范开展标准化种植，减少传统种植的资源浪费与生态破坏，同时推广绿色加工技术和循环经济理念，降低生产能耗与污染物排放，实现产业发展与生态保护协同推进。</t>
    </r>
    <r>
      <rPr>
        <b/>
        <sz val="24"/>
        <rFont val="宋体"/>
        <charset val="134"/>
        <scheme val="minor"/>
      </rPr>
      <t>要体现数据）</t>
    </r>
  </si>
  <si>
    <t>可研阶段</t>
  </si>
  <si>
    <t>波密县茶叶提质增效建设项目</t>
  </si>
  <si>
    <t>易贡乡江拉村、古乡巴卡村、雪瓦卡村</t>
  </si>
  <si>
    <t>建设内容：对易贡乡江拉村、古乡巴卡村、雪瓦卡村500亩茶园提质增效、集中移栽等（细化、量化建设内容，具体做什么）。可行性及必要性：从可行性来看，项目聚焦易贡乡江拉村、古乡巴卡村、雪瓦卡村现有500亩茶园，不涉及大规模新建工程，仅通过提质增效、越冬防护、集中管护等针对性措施开展保护与优化，技术路径成熟且易落地，同时依托当地现有茶园基础与农户种植经验，能快速形成管护合力，且符合地方茶产业发展规划，在政策支持与实施条件上均具备保障。从必要性来讲，波密县现有茶园受冬季低温等自然因素影响，易面临冻伤、长势不佳等问题，通过越冬防护与集中管护可有效减少自然风险对茶园的损害，避免资源浪费，而提质增效措施能进一步提升茶叶品质与产量，改善传统茶园管护分散、效率低的现状，对保护现有茶园资源、稳定当地茶产业根基、保障茶农收益、推动区域特色茶产业可持续发展具有重要意义。
运营主体：易贡乡江拉村、古乡巴卡村、雪瓦卡村村集体经济合作社</t>
  </si>
  <si>
    <t>已完成利益联结</t>
  </si>
  <si>
    <t>波密县茶叶提质增效建设项目效益多元且突出，在经济效益上，通过对500亩现有茶园开展提质增效、越冬防护与集中管护，能有效减少冬季冻害等造成的茶叶减产损失，提升茶叶品质与产量，稳定茶农原茶销售收入，同时为后续茶叶精深加工、品牌化发展夯实优质原料基础，助力延伸茶产业链价值；在社会效益上，项目实施过程中可带动当地农户参与茶园管护，提供就近务工机会，还能通过标准化管护技术的推广，提升农户种茶技能水平，进一步巩固当地茶产业就业支撑作用，保障群众生计稳定；在生态效益上，对现有茶园的集中保护与科学管护，可避免因茶园受损而导致的土地裸露、植被破坏等问题，持续发挥茶园固土保水、改善区域微生态环境的作用，实现茶产业发展与生态保护的良性互动。要体现数据）</t>
  </si>
  <si>
    <t>波密县倾多镇朱西村旅游配套设施建设项目</t>
  </si>
  <si>
    <t>朱西村</t>
  </si>
  <si>
    <r>
      <rPr>
        <sz val="22"/>
        <rFont val="宋体"/>
        <charset val="134"/>
        <scheme val="minor"/>
      </rPr>
      <t>建设内容：朱西村村内道路硬化15000㎡；修整机耕道长约2km；增设农耕体验区约3亩、油菜花种植区、向日葵种植区、打造数字农旅平台及附属配套设施等。</t>
    </r>
    <r>
      <rPr>
        <b/>
        <sz val="22"/>
        <rFont val="宋体"/>
        <charset val="134"/>
        <scheme val="minor"/>
      </rPr>
      <t>（文旅部门出具意见、核实后期是否涉及文旅景区改革）</t>
    </r>
    <r>
      <rPr>
        <sz val="22"/>
        <rFont val="宋体"/>
        <charset val="134"/>
        <scheme val="minor"/>
      </rPr>
      <t>必要性：破解交通瓶颈，满足旅游与生产双重需求的现实需要，当前朱西村村级道路等存在通行效率低、雨天易泥泞等问题，既制约游客进入景区，也影响村民日常出行；通过道路硬化，可直接破解交通短板，既为乡村旅游发展打通“动脉”，也为农业生产畅通“毛细血管”，是保障旅游开发与农业生产同步推进的基础前提。丰富旅游业态，推动乡村产业融合发展的迫切需求。当前朱西村乡村旅游以自然景观观赏为主，业态单一，缺乏互动体验项目，导致游客停留时间短、消费意愿低，旅游经济带动效应有限。增设3亩农耕体验园区及附属配套设施，可将当地农业资源转化为旅游产品，打造“农业+旅游”融合业态，填补体验类旅游项目空白，延长旅游产业链，提升旅游附加值，助力朱西村从“单一观光”向“多元体验”转型，是激活乡村旅游经济、拓宽村民增收渠道的重要途径。可行性：市场与民生需求迫切且真实存在从市场需求看，波密县依托独特的自然景观，乡村旅游市场逐年升温，朱西村现有道路通行能力不足、旅游业态单一的问题，已无法满足游客“便捷出行、深度体验”的需求，道路改造与农耕体验园区建设可直接填补市场空白，吸引更多游客；                                                                         管护单位：倾多镇朱西村村委会</t>
    </r>
  </si>
  <si>
    <t>波密县文化和旅游局</t>
  </si>
  <si>
    <t>旅游经济增收：5公里景区村级道路硬化，将显著提升通行效率与安全性，解决游客出行不便问题，助力吸引更多周边及外地游客。同时，3亩农耕体验园区及附属配套设施的增设，能丰富乡村旅游业态，延长游客停留时间，直接带动民宿、餐饮、农特产品销售等关联产业发展，为村集体和村民创造稳定增收渠道。 农业生产提效：2公里机耕道修整可改善农业生产交通条件，降低农机作业运输成本，提升耕种、收获效率；3公里引水渠新建能优化农田灌溉条件，保障农作物灌溉需求，减少因缺水导致的减产风险，间接提高农业产值，增强当地农业经济抗风险能力。改善民生条件：改造后的村级道路和新建引水渠，不仅服务旅游发展，更直接惠及村民日常出行与农业生产，解决村民“出行难”“灌溉难”等实际问题；农耕体验园区还可提供部分就业岗位，优先吸纳当地村民参与运营，拓宽村民就业渠道，提升村民生活幸福感与归属感。促进乡村治理：项目建设过程中涉及基础设施统筹规划，能推动村集体在资源整合、公共服务管理等方面积累经验；项目运营后，旅游与农业的协同发展将增强村民对乡村发展的信心，凝聚村民共识，助力形成“共建共治共享”的乡村治理新格局。又能通过旅游反哺农业，实现“以旅兴农、以农促旅”的良性循环，为朱西村长期可持续发展奠定基础。</t>
  </si>
  <si>
    <t>波密县东若村自驾游营地建设项目</t>
  </si>
  <si>
    <t>扎木镇东若村</t>
  </si>
  <si>
    <r>
      <rPr>
        <sz val="22"/>
        <rFont val="宋体"/>
        <charset val="134"/>
        <scheme val="minor"/>
      </rPr>
      <t>建设内容：新建自驾游营地 1596.67m²，硬化道路 221.31㎡、挡墙工程39.87m、总体给排水工程包括水表井3座，污水检查井6座及室外消火栓3座等、农产品展示柜9个、大厅咨询台1套等。可行性及必要性：项目的实施是促进波密县的旅游发展的需要；是促进波密县的旅游发展的需要；是波密县旅游环境需要；是发展地方经济和丰富旅游消费市场的需要；是为当地居民提供节假休闲场地；是波密县旅游内容中文化含量的补充；是促进农民就业，增加农民收入的重要途径。当地政府拟进行本项目的建设是非常有必要的。 运营主体：波密县波隅文化旅游开发有限公司</t>
    </r>
    <r>
      <rPr>
        <b/>
        <sz val="22"/>
        <rFont val="宋体"/>
        <charset val="134"/>
        <scheme val="minor"/>
      </rPr>
      <t>（文旅部门出具意见）</t>
    </r>
  </si>
  <si>
    <t>社会效益：该项目的建设将有效带动农民就业,同时也将增加项目规划区内和周边农村季节性就业,可就地转移农村剩余劳动力，产业建设和发展中需要大量相关专业技术人才和管理人才,将加大藏区人才流动和合理优化配置,各种科技的应用将会极大提高农民素质和技能。通过加强藏地茶文化宣传力度和品牌效应将带动文化生态旅游业的发展，同时使文化产业得到弘扬,甚至是再升华,推动藏文化和旅游的发展。经济效益：项目建设过程中可带动群众就业增收120余万元</t>
  </si>
  <si>
    <t>已下概批</t>
  </si>
  <si>
    <t>2025年项目库</t>
  </si>
  <si>
    <t>波密县林下藏药材种植项目</t>
  </si>
  <si>
    <t>扎木镇岗村、塔鲁村</t>
  </si>
  <si>
    <r>
      <rPr>
        <sz val="22"/>
        <rFont val="宋体"/>
        <charset val="134"/>
        <scheme val="minor"/>
      </rPr>
      <t>建设内容：八盖乡塔鲁村重楼种苗（块茎2cm）39万株、有机肥90吨、病虫害防治30亩等，扎木镇岗村黄精种苗（地径2cm）260万株、有机肥60吨、病虫害防治20亩等。</t>
    </r>
    <r>
      <rPr>
        <b/>
        <sz val="22"/>
        <rFont val="宋体"/>
        <charset val="134"/>
        <scheme val="minor"/>
      </rPr>
      <t>（经营主体如是企业，建议国家资金完善基础设施建设，企业购置生产资料如菌包、种苗。）</t>
    </r>
    <r>
      <rPr>
        <sz val="22"/>
        <rFont val="宋体"/>
        <charset val="134"/>
        <scheme val="minor"/>
      </rPr>
      <t xml:space="preserve">
可行性：波密县具体得天独厚的气候和森林资源，造就林下资源较为丰富。通过几年的试验和试种能够的成功的抚育出林下藏药材，实施该项目能够拓宽群众增收的渠道，带来的一定增收。
必要性：实施林下藏药材项目，能够带动实现每亩5000元的受益，现目前群众积极性较高，扩大我县林下藏药材面积，增加带动群众数量，实施该项目势在必行。                                                            
经营主体：云龙县润农实业有限责任公司。</t>
    </r>
  </si>
  <si>
    <r>
      <rPr>
        <sz val="24"/>
        <rFont val="宋体"/>
        <charset val="134"/>
        <scheme val="minor"/>
      </rPr>
      <t>社会效益：波密县林下藏药材种植项目符合波密县“2+3+1”农牧业产业发展思路，该项目的实施进一步做大做强波密县藏药材产业，扎木镇岗村实行“基地+公司+农户”模式，有利于盘活基地，壮大企业，增加群众收，八盖乡实行乡镇引导，村集体参与，企业收购的模式，有利于壮大村集体经济，增加群众收入。项目实施过程中，群众参与项目建设实现增收8余万元。
经济效益：种植藏药材，每亩平均实现2.1万元收益。扎木镇岗村种植基地企业负责运行，每年向扎木镇上交总投资2.5左右资金，并签订长期协议，后期种植成本企业负责，确保项目发挥长期作用。八盖乡种植乡镇引导，村集体种植，由入驻扎木镇岗村入驻企业收购，产生的受益30%保留，继续发展藏药材产业，70%受益用于八盖乡全乡分红。为减少成本，所有菌包企业自己制作。</t>
    </r>
    <r>
      <rPr>
        <b/>
        <sz val="24"/>
        <rFont val="宋体"/>
        <charset val="134"/>
        <scheme val="minor"/>
      </rPr>
      <t>经营主体前后不一致，在复核，具体怎么做写清楚）</t>
    </r>
  </si>
  <si>
    <t>波密县千亩良种繁育基地建设项目</t>
  </si>
  <si>
    <t>玉许乡亚它村、倾多镇巴康村、松宗镇纳玉村</t>
  </si>
  <si>
    <r>
      <rPr>
        <sz val="22"/>
        <rFont val="宋体"/>
        <charset val="134"/>
        <scheme val="minor"/>
      </rPr>
      <t>建设内容：波密县良种繁育基地面积为5465亩（</t>
    </r>
    <r>
      <rPr>
        <b/>
        <sz val="22"/>
        <rFont val="宋体"/>
        <charset val="134"/>
        <scheme val="minor"/>
      </rPr>
      <t>核实每亩单价、细化、梁欢建设内容，</t>
    </r>
    <r>
      <rPr>
        <sz val="22"/>
        <rFont val="宋体"/>
        <charset val="134"/>
        <scheme val="minor"/>
      </rPr>
      <t>分别在玉许乡亚它村、松宗镇纳玉村、倾多镇巴康村三个行政村。主要建设内容：一是配套设施：建设种子仓库（具备防潮、防虫、恒温功能）、晒场、种子加工车间以及农技存放库；二是技术推广：为进一步做大做强良种繁育基地，达到良种繁育基地的要求，购置智能拖拉机/收获机/植保机等、 配套精准导航、作业监测系统配套后期维护费；三是技术推广：机械化播种/收获技术示范、秸秆还田机械化处理等；四是服务体系建设：农机调度信息平台、机手培训、维修服务网点布局；五是土壤改良：对于土壤质量较差，不平衡的耕地进行土壤改良及整地等。                  
运营主体：亚它村、巴康村、纳玉村集体合作社</t>
    </r>
  </si>
  <si>
    <r>
      <rPr>
        <sz val="24"/>
        <rFont val="宋体"/>
        <charset val="134"/>
        <scheme val="minor"/>
      </rPr>
      <t>3000</t>
    </r>
    <r>
      <rPr>
        <b/>
        <sz val="24"/>
        <rFont val="宋体"/>
        <charset val="134"/>
        <scheme val="minor"/>
      </rPr>
      <t>（核实资金量，建议不超过3000万。）</t>
    </r>
  </si>
  <si>
    <t>提升群众粮食单产，普惠性带动3个村群众增收</t>
  </si>
  <si>
    <r>
      <rPr>
        <sz val="24"/>
        <rFont val="宋体"/>
        <charset val="134"/>
        <scheme val="minor"/>
      </rPr>
      <t>林芝市波密县易贡增殖放流养鱼项目</t>
    </r>
    <r>
      <rPr>
        <b/>
        <sz val="24"/>
        <rFont val="宋体"/>
        <charset val="134"/>
        <scheme val="minor"/>
      </rPr>
      <t>（该项目经济效益不明显，建议通过中央预算内争取）</t>
    </r>
  </si>
  <si>
    <t>易贡乡贡仲村</t>
  </si>
  <si>
    <r>
      <rPr>
        <sz val="22"/>
        <rFont val="宋体"/>
        <charset val="134"/>
        <scheme val="minor"/>
      </rPr>
      <t>建设内容：育苗车间1843.56平方米，亲本养殖车间995.52平方米及相关配套设施。可行性及必要性：遏制土著鱼类衰退，恢复种群平衡；改善水域生态环境，提升水体自净能力；修复鱼类栖息地，增强生态韧性；创造就业增收机会，巩固脱贫成果。               
运营主体：波密县净康农业有限责任公司（</t>
    </r>
    <r>
      <rPr>
        <b/>
        <sz val="22"/>
        <rFont val="宋体"/>
        <charset val="134"/>
        <scheme val="minor"/>
      </rPr>
      <t>尽职调查内的企业要与项目明细表一致）</t>
    </r>
    <r>
      <rPr>
        <sz val="22"/>
        <rFont val="宋体"/>
        <charset val="134"/>
        <scheme val="minor"/>
      </rPr>
      <t>。</t>
    </r>
  </si>
  <si>
    <t>项目建设与运营创造稳定就业：建设期需雇佣本地群众参与鱼苗投放、鱼道修建、产卵场建设等工作，提供临时就业岗位，带动增收；为重点群体提供稳定收入来源。</t>
  </si>
  <si>
    <t>波密县茶园基础设施配套建设项目</t>
  </si>
  <si>
    <t>古乡、八盖乡、易贡乡</t>
  </si>
  <si>
    <t>建设内容：修建古乡、易贡乡、八盖乡茶园网围栏26732.11m及茶园灌溉设施等。可行性、必要性：茶园的土壤、气候满足生长条件，产销量趋势向好。围栏的设施损坏严重，牲畜经常性破坏茶园，灌溉设施受损，一定程度上影响茶园产量和效益。茶叶种植基地的建设能够创造就业机会，为当地农民提供稳定的工作岗位。项目受益群众407户1574人，其中脱贫户25户77人。                       
运营主体：林芝圣维农业发展有限责任公司。</t>
  </si>
  <si>
    <t>经济效益：用了遮阳网的茶园比没有用遮阳网的茶园，1亩能节省20余个工、产值增加2000多元，总计年产量增加20%。水分蒸发比露天减少60%左右，有利于夏秋茶园的保湿抗旱，提高茶树的抗旱能力。通过网围栏建设，完善茶叶园安全防护措施。通过灌溉支管的建设，节省人力成本，降低水资源浪费，可使灌水量分布均匀，可省水 50%,水的利用率达 80%左右。同时各茶叶园配套设施的完善可增加老百姓就业，具有良好的经济效益。本次完善基础设施区域内茶叶园均未投产，通过项目的建设，完善茶叶园的基础设施，“农户+企业”的合作模式，提高当地农牧民的经济收入，带动就业，后期经济发展良好。社会效益：茶叶是一种高附加值农产品，其市场价值较高，能够为农民带来可观的收益。其次，茶叶种植基地的建设和运营需要大量的人力、物力和财力投入，因此能够带动当地的经济发展，改善农村居民的生活水平。二是茶叶种植基地的建设能够创造就业机会，为当地农民提供稳定的工作岗位。项目受益群众407户1574人，其中脱贫户25户77人。</t>
  </si>
  <si>
    <t>总投资586.9万元，2025年计划安排156万元，2026年计划安排430.9万元。</t>
  </si>
  <si>
    <t>波密县多吉乡种养殖产业综合提升改造项目</t>
  </si>
  <si>
    <t>达大村、德吉村、毛江村</t>
  </si>
  <si>
    <t>建设内容：对达大村、德吉村200亩温室大棚及附属用房改造；大棚膜维修，卷帘机及电路、棉被维修，大棚钢架维修焊接刷漆等，门窗维修，棚内电路水路和喷淋设施维修更换，网围栏维修、场地地坪道路维修更换。二、毛江村猪场提升改造：人车消毒用房通道及设施设备、圈舍外围防疫围栏改造维修，养殖圈舍保温避雨雪设施、卧床、水电、门窗、栅栏、食槽、加温加热设施设备、抽风换气设备改造维修，养殖区与生活区防疫隔离实体墙、院内地坪改造维修，饲料仓库及其附属设施。                                    
运营主体：西藏健阳生态有限责任公司</t>
  </si>
  <si>
    <t>本项目实施后，将显著提升多吉乡现代农业与养殖业的设施现代化水平和综合生产能力。通过改造温室大棚及配套，可大幅增强设施农业的抗灾能力与生产效率，稳定产出高品质果蔬，直接增加当地群众农业收入。毛江村猪场的标准化升级将极大改善养殖环境，有效降低疫病风险，提高生猪成活率与养殖效益，同时通过种养结合模式，形成产业联动，进一步拓宽农牧民增收渠道，对巩固地区脱贫攻坚成果、促进乡村振兴战略实施具有积极推动作用。</t>
  </si>
  <si>
    <r>
      <rPr>
        <b/>
        <sz val="24"/>
        <rFont val="宋体"/>
        <charset val="134"/>
        <scheme val="minor"/>
      </rPr>
      <t>（不属于盘活，）</t>
    </r>
    <r>
      <rPr>
        <sz val="24"/>
        <rFont val="宋体"/>
        <charset val="134"/>
        <scheme val="minor"/>
      </rPr>
      <t>多吉乡毛江村4+1产业项目（藏香猪养殖）、波密县2021年多吉乡毛江村乡村振兴重点帮扶村藏猪养殖项目、波密县倾多镇巴康村、达龙村、德吉村4+1产业项目（林下资源种植项目）、波密县2021年多吉乡达大村乡村振兴示范村温室设施农业建设项目+“</t>
    </r>
    <r>
      <rPr>
        <b/>
        <sz val="24"/>
        <rFont val="宋体"/>
        <charset val="134"/>
        <scheme val="minor"/>
      </rPr>
      <t>四个一批”盘活</t>
    </r>
  </si>
  <si>
    <t>波密县扎木镇康木村产业配套项目</t>
  </si>
  <si>
    <t>康木村</t>
  </si>
  <si>
    <r>
      <rPr>
        <sz val="22"/>
        <rFont val="宋体"/>
        <charset val="134"/>
        <scheme val="minor"/>
      </rPr>
      <t>建设内容：新建排水管网、钢筋混凝土化粪池1座，隔油池1座，污水检查井63座，污水处理设备7座，一体化提升泵1座，污水提升泵2台,含挖方13891m³，填方13941m³,新建方沟39m（含盖板），新建1.8m高围栏107m，50m³钢筋混凝土化粪池1座，雨水沟拆除恢复60m，路沿石拆除恢复120m，5m太阳能路灯19盏，配电箱1台。</t>
    </r>
    <r>
      <rPr>
        <b/>
        <sz val="22"/>
        <rFont val="宋体"/>
        <charset val="134"/>
        <scheme val="minor"/>
      </rPr>
      <t>运营单位：花美时酒店</t>
    </r>
    <r>
      <rPr>
        <sz val="22"/>
        <rFont val="宋体"/>
        <charset val="134"/>
        <scheme val="minor"/>
      </rPr>
      <t>。可行性方面：扎木镇康木村25户146人，是2003年从昌都贡觉搬迁至波密县，为乡村振兴示范村，村庄规划为“一村三片区”，即村史馆、文化旅游体验区、农旅融合度假区和商业旅游服务区，项目建设用地等手续符合相关要求，需因地制宜建设农村污水，逐步推进农村污水集中处理。必要性方面：康木村地理位置优越，紧邻318国道，通过打造“一村三片区”，实现了商旅、文旅、农旅的深度融合发展，乡村产业呈现出蓬勃发展态势，康木村积极发展文化旅游体验区，通过红色长廊、民俗墙绘等展示红色文化与藏族文化，吸引广大游客家访体验，能够较好的留住游客体验，通过后续产业配套项目的实施，将更有效推动乡村产业发展，游客量的增加务必导致污水排放问题，需急需解决并避免此类问题发生，通过项目建设，将为乡村产业发展注入新活力，同时也能满足广大游客多样化需求，旅游产业设施配套齐全，也将更好的带动当地餐饮、住宿等产业发展。</t>
    </r>
    <r>
      <rPr>
        <b/>
        <sz val="22"/>
        <rFont val="宋体"/>
        <charset val="134"/>
        <scheme val="minor"/>
      </rPr>
      <t>运营单位：扎木镇康木村村委会。（运营单位还是管护单位，不要重复）</t>
    </r>
  </si>
  <si>
    <t>波密县扎木镇人民政府</t>
  </si>
  <si>
    <t>社会效益：进一步完善配套基础设施，为后期招商引资奠定良好基础，同时增强群众推动农特产品销售的积极性。经济效益：建设过程中带动群众就业增收50余万元，酒店运营后年带动10余人就业，预计增收20余万元，带动农特产品销售50余万元。</t>
  </si>
  <si>
    <r>
      <rPr>
        <sz val="24"/>
        <rFont val="宋体"/>
        <charset val="134"/>
        <scheme val="minor"/>
      </rPr>
      <t>波密县倾多镇栋曲村人居环境整治项目</t>
    </r>
    <r>
      <rPr>
        <b/>
        <sz val="24"/>
        <rFont val="宋体"/>
        <charset val="134"/>
        <scheme val="minor"/>
      </rPr>
      <t>（项目名称与建设内容不符）</t>
    </r>
  </si>
  <si>
    <t>倾多镇栋曲村</t>
  </si>
  <si>
    <r>
      <rPr>
        <sz val="22"/>
        <rFont val="宋体"/>
        <charset val="134"/>
        <scheme val="minor"/>
      </rPr>
      <t>建设内容：栋曲村庭院经济161户，主要以种植桃树，苹果树，梨树等为主</t>
    </r>
    <r>
      <rPr>
        <b/>
        <sz val="22"/>
        <rFont val="宋体"/>
        <charset val="134"/>
        <scheme val="minor"/>
      </rPr>
      <t>（再细化、量化建设内容）</t>
    </r>
    <r>
      <rPr>
        <sz val="22"/>
        <rFont val="宋体"/>
        <charset val="134"/>
        <scheme val="minor"/>
      </rPr>
      <t xml:space="preserve">。必要性：栋曲村位于波堆桃花谷沿线，旅游资源优势突出，栋曲村辖2个自然村，共有161户780多人，耕地3500多亩。作为已建成的高原和美村庄，其公共服务设施虽大幅提升，但群众增收渠道仍需拓宽。发展以桃树、苹果树、梨树等为主的庭院经济，能够有效利用房前屋后空地，将庭院美化与经济效益相结合，是延伸旅游产业链、促进村民持续稳定增收、巩固和美乡村建设成果的关键举措。可行性：本项目技术路线成熟可靠：果树品种选择适宜当地海拔气候，种植与管理技术有农业部门专业支持。项目采取“到户”经营模式，能极大调动村民积极性，并由村集体合作社统一提供技术指导和销售支持，后期管护责任与经费落实到位。项目实施不仅能直接增加农户收入，更能通过花果庭院美化村庄环境，与桃花谷旅游资源深度融合，显著提升高原和美村庄的整体风貌与产业活力，可行性充分。
</t>
    </r>
    <r>
      <rPr>
        <b/>
        <sz val="22"/>
        <rFont val="宋体"/>
        <charset val="134"/>
        <scheme val="minor"/>
      </rPr>
      <t>经营主体：到户项目</t>
    </r>
  </si>
  <si>
    <t>波密县倾多镇人民政府</t>
  </si>
  <si>
    <t>该项目建设过程中群众投工投劳的同时带动就业增收预计100余万元；项目受益群众161户783人，其中脱贫户56户195人。</t>
  </si>
  <si>
    <t>波密县松宗镇食（药）品加工二期建设项目</t>
  </si>
  <si>
    <t>纳玉村</t>
  </si>
  <si>
    <r>
      <rPr>
        <sz val="22"/>
        <rFont val="宋体"/>
        <charset val="134"/>
        <scheme val="minor"/>
      </rPr>
      <t xml:space="preserve">建议内容：建设以黄精、松茸深加工为流水生产线为主的食（药）品标准化产房一座，产房占地面积约4000㎡，配套采购流水生产线机械设备、配套建设水、电、消防水池等基础设施。（原料处理区：1000平方米，配备清洗、分选、切片等设备。生产加工区：2000平方米，按照GMP标准设计，包括蒸制车间、烘干车间、提取车间、制剂车间等。包装区：800平方米，配备自动化包装设备。仓储区：1000平方米，包括原料仓库、成品仓库和冷链仓储设施。质检中心：200平方米，配备产品质量检测和研发设备。）（符合食品加工厂租赁方未来发展规划，提高现有食品加工厂产能，成功打造地域性食（药）生产品牌。可行性及必要性：可行性方面，波密县生态优良，黄精、松茸资源丰富且品质高，能保障原料供应；建设方案契合生产需求，可实现自动化生产；符合租赁方规划，能降低运营风险；还可依托国家与地方产业扶持政策。必要性方面，当前天然健康食（药）品需求大，项目能填补市场缺口；可提高现有产能，推动产业规模化，形成完整产业链；助力打造波密地域品牌，提升产品附加值；同时创造就业岗位，带动种植及相关产业发展，促进农民增收，为乡村振兴提供支撑。  </t>
    </r>
    <r>
      <rPr>
        <b/>
        <sz val="22"/>
        <rFont val="宋体"/>
        <charset val="134"/>
        <scheme val="minor"/>
      </rPr>
      <t>（一期建设情况、效益情况要进行描述）</t>
    </r>
    <r>
      <rPr>
        <sz val="22"/>
        <rFont val="宋体"/>
        <charset val="134"/>
        <scheme val="minor"/>
      </rPr>
      <t xml:space="preserve">
运营主体：西藏云朵巴玛食品有限公司</t>
    </r>
  </si>
  <si>
    <t>波密县松宗镇人民政府</t>
  </si>
  <si>
    <r>
      <rPr>
        <sz val="24"/>
        <rFont val="宋体"/>
        <charset val="134"/>
        <scheme val="minor"/>
      </rPr>
      <t>3000</t>
    </r>
    <r>
      <rPr>
        <b/>
        <sz val="24"/>
        <rFont val="宋体"/>
        <charset val="134"/>
        <scheme val="minor"/>
      </rPr>
      <t>（建议资金量不要超过3000万元）</t>
    </r>
  </si>
  <si>
    <t>预计实现黄精、松茸、蚝油等食（药）产能1.8万吨/年，带动镇域黄精林下资源种植，辐射带动当地农牧民群众灵活性就业，提高农牧民群众收入。</t>
  </si>
  <si>
    <t>波密县玉许乡白玉村养牛厂提升改造项目</t>
  </si>
  <si>
    <t>白玉村</t>
  </si>
  <si>
    <r>
      <rPr>
        <sz val="22"/>
        <rFont val="宋体"/>
        <charset val="134"/>
        <scheme val="minor"/>
      </rPr>
      <t>建设内容：新建2.4米高实体围墙130米,对新建水泥路3316平方米（道路宽4米）,新建蓄水池400立方米；沉沙池两座4）车辆消毒池一处、员工进出消毒室；室内新建排污沟槽269米（沟槽横截面400mmX400mm）;刮粪设备4套；堆粪池4座；食槽长度269米（混凝土食槽500mmX200mm）;排污管网206米（DN400波纹管）、排污管网206米（DN400波纹管）、一体化排污设备一套；化粪池一座100立方米；吸粪车一辆；</t>
    </r>
    <r>
      <rPr>
        <b/>
        <sz val="22"/>
        <rFont val="宋体"/>
        <charset val="134"/>
        <scheme val="minor"/>
      </rPr>
      <t>新建值班室（管护房或设备用房）</t>
    </r>
    <r>
      <rPr>
        <sz val="22"/>
        <rFont val="宋体"/>
        <charset val="134"/>
        <scheme val="minor"/>
      </rPr>
      <t>和隔离室各一栋；场平工程一项。必要性：白玉村作为我乡奶制品主要出产地，现有的养牛大棚基础设施不完善，影响牛的正常生长及奶制品产量，该项目实施后可有效改善这一现状。
可行性：项目中的实体围墙，水泥路，蓄水池，排污设施设备等建设内容满足该养牛场实际需求，项目建成后对促进白玉村村集体增收有着显著效果。                            
运营主体：波密县玉许乡白玉村村集体合作社。</t>
    </r>
  </si>
  <si>
    <t>波密县玉许乡人民政府</t>
  </si>
  <si>
    <t>该项目建成后可有效改善牛的养殖环境，提高牛的抗病能力，增加牛的附加值，为白玉村村集体增收。</t>
  </si>
  <si>
    <r>
      <rPr>
        <sz val="24"/>
        <rFont val="宋体"/>
        <charset val="134"/>
        <scheme val="minor"/>
      </rPr>
      <t>波密县玉许乡白玉村藏香猪养殖项目+“四个一批”</t>
    </r>
    <r>
      <rPr>
        <b/>
        <sz val="24"/>
        <rFont val="宋体"/>
        <charset val="134"/>
        <scheme val="minor"/>
      </rPr>
      <t>盘活（是否为调整，在核实）</t>
    </r>
  </si>
  <si>
    <r>
      <rPr>
        <sz val="24"/>
        <rFont val="宋体"/>
        <charset val="134"/>
        <scheme val="minor"/>
      </rPr>
      <t>波密县康玉乡通堆村</t>
    </r>
    <r>
      <rPr>
        <b/>
        <sz val="24"/>
        <rFont val="宋体"/>
        <charset val="134"/>
        <scheme val="minor"/>
      </rPr>
      <t>小集镇</t>
    </r>
    <r>
      <rPr>
        <sz val="24"/>
        <rFont val="宋体"/>
        <charset val="134"/>
        <scheme val="minor"/>
      </rPr>
      <t>产业开发配套建设项目（</t>
    </r>
    <r>
      <rPr>
        <b/>
        <sz val="24"/>
        <rFont val="宋体"/>
        <charset val="134"/>
        <scheme val="minor"/>
      </rPr>
      <t>小集镇项目衔接资金不支持，名称再斟酌。</t>
    </r>
  </si>
  <si>
    <t>通堆村</t>
  </si>
  <si>
    <r>
      <rPr>
        <sz val="22"/>
        <rFont val="宋体"/>
        <charset val="134"/>
        <scheme val="minor"/>
      </rPr>
      <t>建设内容：新建民宿总建筑面积3000平方米，采用3层框架结构，包含客房区（设25-30间标准客房及3-5间特色套房）、公共活动区（含休闲客厅</t>
    </r>
    <r>
      <rPr>
        <b/>
        <sz val="22"/>
        <rFont val="宋体"/>
        <charset val="134"/>
        <scheme val="minor"/>
      </rPr>
      <t>、观景平台（属负面清单</t>
    </r>
    <r>
      <rPr>
        <sz val="22"/>
        <rFont val="宋体"/>
        <charset val="134"/>
        <scheme val="minor"/>
      </rPr>
      <t>）、餐饮区（可容纳80-100人同时用餐）及接待服务区；相关附属工程包括800-1000平方米场地硬化（采用15cm厚碎石基层+10cm厚混凝土面层）、150-200米给排水管网（含入户支管及室外排水井）、120-150米供电线路（含室外照明路灯6-8盏）、及1套小型一体化污水处理设施（处理能力50-80立方米/天）。可行性：交通条件支持：紧邻S303省道（下一步提升为G701国道），来往游客众多，且康玉乡受历史条件限制，基础设施条件较差要性：填补当地旅游配套空白：满足过往游客的餐饮、住宿、购物及咨询等需求，避免游客流失。完善乡村基础设施：改善村民生活条件，助力乡村振兴。支撑当地特色产业发展：形成 “展示 — 体验 — 销售 — 服务” 完整链条，带动就业和村民增收。整合资源：响应政策导向，整合周边资源，推动区域 “交通 + 旅游 + 产业” 融合发展。运营单位：深圳健康云科技有限公司</t>
    </r>
  </si>
  <si>
    <t>建成后通过招商引资引入企业运营，村集体可通过占股、出租分红等方式获得稳定收益。参考同类项目，按餐饮、住宿等业态年均营收 10%-15% 的分红比例测算，预计每年可为村集体增收 100-150 万元，壮大集体经济。项目建设及运营过程中，可提供施工、服务、管理等岗位约 50-80 个，按当地平均月薪 3000 元计算，年带动村民工资性收入 180-288 万元，直接提升居民收入水平。2000 平方米餐饮住宿，可满足日均 300-500 名游客的消费及服务需求，填补当地旅游配套空白，避免因设施不足导致的游客流失（按年客流量 10 万人次计，预计可挽留 30% 潜在流失游客，新增消费约 600 万元）。</t>
  </si>
  <si>
    <r>
      <rPr>
        <sz val="24"/>
        <rFont val="宋体"/>
        <charset val="134"/>
        <scheme val="minor"/>
      </rPr>
      <t>波密县粮油加工厂建设项目</t>
    </r>
    <r>
      <rPr>
        <b/>
        <sz val="24"/>
        <rFont val="宋体"/>
        <charset val="134"/>
        <scheme val="minor"/>
      </rPr>
      <t>（目前运营是否良好，项目建议进一步论证）</t>
    </r>
  </si>
  <si>
    <t xml:space="preserve"> 波密县</t>
  </si>
  <si>
    <r>
      <rPr>
        <sz val="22"/>
        <rFont val="宋体"/>
        <charset val="134"/>
        <scheme val="minor"/>
      </rPr>
      <t>建设内容：辅助用房：439.71平米；框架结构，建筑高度4.65米，一层；库房：810.00平米；钢结构，建筑高度6.75米，一层；加工车间：1188.00平米；钢结构，建筑高度10.70米，一层；附属部分：场地硬化：1464.20平米；</t>
    </r>
    <r>
      <rPr>
        <b/>
        <sz val="22"/>
        <rFont val="宋体"/>
        <charset val="134"/>
        <scheme val="minor"/>
      </rPr>
      <t>铁艺大门（</t>
    </r>
    <r>
      <rPr>
        <sz val="22"/>
        <rFont val="宋体"/>
        <charset val="134"/>
        <scheme val="minor"/>
      </rPr>
      <t>：2个（6.0m*2.2 m ）;</t>
    </r>
    <r>
      <rPr>
        <b/>
        <sz val="22"/>
        <rFont val="宋体"/>
        <charset val="134"/>
        <scheme val="minor"/>
      </rPr>
      <t>拆除现有砌体房屋：1281.23平米；</t>
    </r>
    <r>
      <rPr>
        <sz val="22"/>
        <rFont val="宋体"/>
        <charset val="134"/>
        <scheme val="minor"/>
      </rPr>
      <t>室外水电：一项设备：一项（含加工设备，检测设备，冷链设备）。必要性:促进油菜等高原作物深加工‌ 波密县农业资源丰富，但传统粮油加工模式附加值低。项目建设通过引入自动化生产线和标准化管理体系，推动粮油产品向精深加工转型，提升产业链附加值，助力打造“农业产业强镇”‌。优化区域产业结构‌ 项目依托高原生物科技产业园等平台，整合清洁能源、绿色建材等产业资源，完善粮油加工配套体系，形成“特色农业+绿色工业”协同发展格局，支撑区域产业升级‌。 项目配备现代化磨面机、榨油机等设备，年加工能力覆盖全县农户需求，可快速响应突发公共事件下的粮油供应缺口，确保粮食安全底线‌。   
运营单位：波密县粮油商贸有限公司</t>
    </r>
  </si>
  <si>
    <t>波密县粮油商贸有限公司（</t>
  </si>
  <si>
    <r>
      <rPr>
        <sz val="24"/>
        <rFont val="宋体"/>
        <charset val="134"/>
        <scheme val="minor"/>
      </rPr>
      <t>‌1，‌建立“加工+扶贫”长效机制‌ 
项目将10%收益定向扶持建档立卡户，60%用于村集体经济发展，形成可持续的增收机制。 
2，‌促进农牧民就业与技能提升‌ 
通过设备操作、生产管理等岗位培训，吸纳本地劳动力就业，同步提升农牧民职业技能，推动“输血式扶贫”向“造血式发展”转变‌。（</t>
    </r>
    <r>
      <rPr>
        <b/>
        <sz val="24"/>
        <rFont val="宋体"/>
        <charset val="134"/>
        <scheme val="minor"/>
      </rPr>
      <t>波密县是否未脱贫？？？？）</t>
    </r>
  </si>
  <si>
    <r>
      <rPr>
        <sz val="24"/>
        <rFont val="宋体"/>
        <charset val="134"/>
        <scheme val="minor"/>
      </rPr>
      <t>波密县易贡乡“易贡辣椒”产业扶持项目</t>
    </r>
    <r>
      <rPr>
        <b/>
        <sz val="24"/>
        <rFont val="宋体"/>
        <charset val="134"/>
        <scheme val="minor"/>
      </rPr>
      <t>（项目名称不要有引号</t>
    </r>
    <r>
      <rPr>
        <sz val="24"/>
        <rFont val="宋体"/>
        <charset val="134"/>
        <scheme val="minor"/>
      </rPr>
      <t>）</t>
    </r>
  </si>
  <si>
    <t>沙玛村</t>
  </si>
  <si>
    <r>
      <rPr>
        <sz val="22"/>
        <rFont val="宋体"/>
        <charset val="134"/>
        <scheme val="minor"/>
      </rPr>
      <t>建设内容：新建辣椒加工车间一栋，总建筑面积为800.32平方米，</t>
    </r>
    <r>
      <rPr>
        <b/>
        <sz val="22"/>
        <rFont val="宋体"/>
        <charset val="134"/>
        <scheme val="minor"/>
      </rPr>
      <t>设备购置安装（设备型号）</t>
    </r>
    <r>
      <rPr>
        <sz val="22"/>
        <rFont val="宋体"/>
        <charset val="134"/>
        <scheme val="minor"/>
      </rPr>
      <t>： 采购两条现代化的易贡辣椒精深加工生产线。可行性及必要性：通过精深加工，可将原材料转化为多种标准化商品，价值可提升数倍，是突破产业瓶颈、增加核心竞争力的必由之路。项目可行性分析：资源可行性： 易贡乡拥有得天独厚的自然气候条件，是“易贡辣椒”的唯一原产地，原料供应充足且品质独特，为核心竞争力提供了根本保障。受益群体达404户1608，群众种植意愿高，原料基础坚实。技术可行性： 辣椒加工技术在我国已非常成熟，生产线设备标准化程度高，可选择与内地可靠的食品机械制造商合作，并提供系统的技术培训和运营指导，确保项目顺利投产和产品质量稳定。市场可行性：“易贡辣椒”作为国家地理标志农产品，在区内具有较高的市场知名度和美誉度，具备品牌打造的潜力。通过精深加工推出的辣椒酱、调料等产品，符合当下消费者对绿色、天然、特色调味品的追求，市场空间广阔。营销策略： 项目规划注重品牌打造和市场推广，可通过线上线下结合的方式，打入市场并逐步辐射。经济效益可行性： 项目建成后预计年产值达1200万元，强大的盈利能力是项目可持续运营的关键。预计带动群众年增收360万元，投入产出比高，经济效益显著，具备强大的自我“造血”功能。
运营主体：易贡乡沙玛村村集体</t>
    </r>
  </si>
  <si>
    <t>波密县易贡乡人民政府</t>
  </si>
  <si>
    <t>一、经济效益。直接经济效益： 项目投产后，预计实现年产值1200万元，产生可观的利润和税收。带动增收效益： 通过订单农业、保底收购等方式，直接带动全乡群众年增收360万元，显著提高农户家庭收入。
二、社会效益。就业带动： 直接提供10个稳定就业岗位，并间接创造大量季节性用工岗位，缓解当地就业压力。技能提升： 项目运营将培养一批本地化的产业工人和技术骨干，提升农牧民的综合素质和职业技能。示范效应： 成功模式可为波密县乃至林芝市其他特色农业产业发展提供可复制、可推广的宝贵经验。
三、品牌效益。通过统一的加工、包装和营销，将彻底改变产品形象，极大提升“易贡辣椒”的品牌价值和市场影响力，使其从一种地方特产升级为一个强大的商业品牌，带来长远的无形资产增值。</t>
  </si>
  <si>
    <t>15管护单位（不能写村合作社）、管护资金要明确。（除缺口资金项目、群众急难愁盼的项目以外，建议只安排2027年10个村庄项目）</t>
  </si>
  <si>
    <t>波密县农田灌溉水渠维修改造工程</t>
  </si>
  <si>
    <t>康玉乡、松宗镇、玉许乡、玉普乡等</t>
  </si>
  <si>
    <r>
      <rPr>
        <sz val="22"/>
        <rFont val="宋体"/>
        <charset val="134"/>
        <scheme val="minor"/>
      </rPr>
      <t>建设内容：新建水渠17003m,水渠维修830m，急流槽185m，盖板水沟314m共70处，分水口348座，取水口6座，硬化40㎡、引水管道、农桥等</t>
    </r>
    <r>
      <rPr>
        <b/>
        <sz val="22"/>
        <rFont val="宋体"/>
        <charset val="134"/>
        <scheme val="minor"/>
      </rPr>
      <t>（明确到村庄）</t>
    </r>
    <r>
      <rPr>
        <sz val="22"/>
        <rFont val="宋体"/>
        <charset val="134"/>
        <scheme val="minor"/>
      </rPr>
      <t>。可行性及必要性：1. 政策支持可行性。国家高度重视农业发展和农村基础设施建设，有一系列政策鼓励和支持修建农田灌溉水渠。2. 资源利用可行性。可以充分利用当地的水资源，通过科学规划和设计，能够实现水资源的高效利用，确保水渠有稳定的水源供应。3. 技术实施可行性现代水利工程技术不断发展，有成熟的设计和施工方法。4.满足群众需求。农业是农民群众的主要收入来源，修建农田灌溉水渠可以满足他们对稳定水源的需求，提高农作物产量和质量，增加收入。这对于改善农民生活水平、促进农村经济发展具有重要意义。5. 保障粮食安全。水是粮食生产的关键要素，充足的灌溉水源可以确保农作物在不同生长阶段得到及时的水分供应，提高粮食产量。修建农田灌溉水渠有助于保障国家粮食安全，稳定粮食市场。6. 促进农业可持续发展。合理的灌溉可以改善土壤质量，减少土地退化和荒漠化的风险。同时，通过节约用水和提高水资源利用效率，可以实现农业的可持续发展，保护生态环境。7. 增强农村抗灾能力。在干旱、洪涝等自然灾害频发的地区，农田灌溉水渠可以起到调节水流、防洪排涝的作用，增强农村的抗灾能力。在灾害发生时，能够为农民提供一定的保障，减少损失。管护单位：康玉乡、松宗镇、玉许乡村集体经济合作社，后期管护费用由所在乡镇出。</t>
    </r>
  </si>
  <si>
    <t>我县高度重视耕地质量和粮食产量，农田灌溉设施损坏严重，配套管网不健全。项目建成后，完善农田配套设施，提高粮食产量，建设过程中带动群众就业增收10余万元。</t>
  </si>
  <si>
    <t>总投资1500万元，2025年计划安排1223.528974万元，2026年计划安排276.471026万元。</t>
  </si>
  <si>
    <t>波密县康玉乡农田灌溉水渠建设项目</t>
  </si>
  <si>
    <t>康玉乡达曲村、通堆村、乌那村</t>
  </si>
  <si>
    <t>建设内容：新建取水口9座，新建渠道工程10790m，分水口106座，农桥54座，沉砂池闸阀井8座集设备采购等。可行性及必要性：1.政策支持可行性。国家高度重视农业发展和农村基础设施建设，有一系列政策鼓励和支持修建农田灌溉水渠。2.满足群众需求。农业是农民群众的主要收入来源，修建农田灌溉水渠可以满足他们对稳定水源的需求，提高农作物产量和质量，增加收入。这对于改善农民生活水平、促进农村经济发展具有重要意义。3.保障粮食安全。水是粮食生产的关键要素，充足的灌溉水源可以确保农作物在不同生长阶段得到及时的水分供应，提高粮食产量。修建农田灌溉水渠有助于保障国家粮食安全，稳定粮食市场。管护单位：康玉乡达曲村、通堆村、乌那村村集体合作社，后期管护费用由村集体出。</t>
  </si>
  <si>
    <t>我县高度重视耕地质量和粮食产量，农田灌溉设施损坏严重，配套管网不健全。项目建成后，完善农田配套设施，提高粮食产量，建设过程中带动群众就业增收14余万元。</t>
  </si>
  <si>
    <t>总投资800万元，2025年计划安排195万元，2026年计划安排605万元。</t>
  </si>
  <si>
    <t>波密县康玉乡通堆牧场便道建设项目</t>
  </si>
  <si>
    <t>建设内容：新建便道工程6527米， 挡墙工程1469.5立方米，管涵工程4座，错车道561平方米，土石方工程等内容。必要性：波密县康玉乡通堆村通往牧场道路以土路为主，路面狭窄、凹凸不平，交通环境差，康玉乡多风，且雨雪天道路泥泞不堪，不利于村民进出牧场，已不能满足村民放牧需求及居民的日常出行需求。通过实施本项目，提升波密县康玉乡通堆村附属设施条件，全面提高波密县康玉乡通堆村服务能力和服务水平。可行性：工程含便道、挡墙、管涵等常规乡村基建内容，技术门槛低、流程成熟，村民经简单培训即可参与施工，契合以工代赈 “就地用工” 需求；建材可就近采购、路线依托现有地形规划，无需大规模拆迁，实施阻力小；且该模式能让农牧民获劳务收入、学维护技能，还能改善牧场交通、助力产业发展，形成 “建设 - 增收 - 发展” 良性循环，兼具可行性与多重效益。</t>
  </si>
  <si>
    <t>该项目采取以工代赈模式，预计吸纳参与工程建设务工农牧民131人，开展技能培训131人， 发放劳务报酬179.74万元， 占中资金的45.13%。</t>
  </si>
  <si>
    <t>波密县易贡乡通加村入户道路改造项目</t>
  </si>
  <si>
    <t>建设内容：新建入户混凝土路面3434.25㎡，混凝土路面结构层为20cmC30混凝土+18cm天然砂砾石等。可行性、必要性：该村处于偏远的易贡乡，目前客流量较大，道路破损严重，扬尘较多，群众出行不便随着农村地区经济的发展和农民生活水平的提高，村民对交通便利的需求日益增长。入户路不仅是村民出行的最后一公里，也是连接村庄与外界的重要通道。因此，完善入户路的基础设施是满足村民基本出行需求的必要条件。村民的出行，还能带动农村商业、服务业等相关产业的发展，从而提高村民的生活质量。此外，道路的硬化和美化还可以提升村庄的整体形象，为村民创造舒适的生活环境。管护单位：易贡乡通加村村集体合作社，后期管护费用由村集体出。</t>
  </si>
  <si>
    <t>该项目能够进一步提升人居环境，完善基础设施，更加方便群众出行。建设过程中带动群众就业增收预计30余万元；项目受益群众62户243人，其中脱贫户3户9人。</t>
  </si>
  <si>
    <t>波密县2026年扎木镇农田灌溉水渠建设项目</t>
  </si>
  <si>
    <t>扎木镇桑登村、巴琼村、扎木村</t>
  </si>
  <si>
    <r>
      <rPr>
        <sz val="22"/>
        <rFont val="宋体"/>
        <charset val="134"/>
        <scheme val="minor"/>
      </rPr>
      <t>建设内容：新建取水口4座，新建渠道工程13km及其附属设施等</t>
    </r>
    <r>
      <rPr>
        <b/>
        <sz val="22"/>
        <rFont val="宋体"/>
        <charset val="134"/>
        <scheme val="minor"/>
      </rPr>
      <t>（建设内容细化，按村进行描述）</t>
    </r>
    <r>
      <rPr>
        <sz val="22"/>
        <rFont val="宋体"/>
        <charset val="134"/>
        <scheme val="minor"/>
      </rPr>
      <t>。可行性及必要性波密县扎木镇作为重要的农业产区，农田灌溉对于保障粮食生产和农业经济发展起着关键作用。障粮食安全，水是粮食生产的关键要素，充足的灌溉水源可以确保农作物在不同生长阶段得到及时的水分供应，提高粮食产量。修建农田灌溉水渠有助于保障国家粮食安全，稳定粮食市场。管护单位：</t>
    </r>
    <r>
      <rPr>
        <b/>
        <sz val="22"/>
        <rFont val="宋体"/>
        <charset val="134"/>
        <scheme val="minor"/>
      </rPr>
      <t>扎木镇桑登村、巴琼村、扎木村村集体合作社，后期管护费用由村集体出。</t>
    </r>
  </si>
  <si>
    <t>该项目建设过程中带动群众就业增收预计240余万元；</t>
  </si>
  <si>
    <r>
      <rPr>
        <sz val="24"/>
        <rFont val="宋体"/>
        <charset val="134"/>
        <scheme val="minor"/>
      </rPr>
      <t>波密县2026年农村饮水维修工程（</t>
    </r>
    <r>
      <rPr>
        <b/>
        <sz val="24"/>
        <rFont val="宋体"/>
        <charset val="134"/>
        <scheme val="minor"/>
      </rPr>
      <t>建议逐年度实施或通过行业部门争取，衔接资金仅支持急需且小型的基础设施）</t>
    </r>
  </si>
  <si>
    <t>康玉乡、玉普乡、多吉乡、松宗镇、扎木镇、倾多镇、玉许乡、古乡、八盖乡</t>
  </si>
  <si>
    <t>建设内容新建取水口6座，取水过滤池13座，沉砂池4座，蓄水池3座，絮凝沉淀池14座，维修及改造水池1座，管道工程79.881公里，配套闸阀设施84座，跨河工程4处，背水台17座及其相应附属设施工程。必要性方面，当前当地部分农村存在饮水设施不足、老化、破损及防护设施缺失等问题，导致居民饮水安全无稳定保障（不符合两不愁三保障政策），还增加供水系统运行风险，该工程通过新建、维修各类饮水设施与管网等，能精准补齐短板，是保障群众生活与健康、改善民生的迫切需求。可行性方面，工程建设内容属农村饮水领域常规类型，技术成熟、施工标准明确且难度可控，所需建材供应充足，同时可结合现有设施布局规划选址，避免大规模征地拆迁以减少阻力，能高效推进实施，最终助力当地农村饮水基础设施提质升级，为乡村振兴筑牢饮水安全基础。管护单位：各村村委会，后期管护费用由村集体出。</t>
  </si>
  <si>
    <t>该项目建设过程中带动群众就业增收预计450余万元；人饮工程通过提供安全、便捷的自来水，从根本上保障了居民饮水安全和身体健康，这有效缓解用水矛盾、改善区域水环境，有利于实现社会公平、提升民生福祉、推动乡村振兴。</t>
  </si>
  <si>
    <t>波密县易贡乡江拉、贡仲、格通村农田灌溉水渠维修项目</t>
  </si>
  <si>
    <t>江拉村、贡仲村、格通村</t>
  </si>
  <si>
    <t>建设内容：维修改造农田灌溉水渠土渠？（单价过高、建议核实）7500m，包含沉砂池、农桥等附属设施。
必要性：当前老旧的土渠无法有效将灌溉用水输送至田间地头，导致200余亩耕地无法得到适时灌溉，农作物产量低而不稳。维修水渠是保障粮食安全和重要农产品供给的基础性、必要性工程。
可行性：项目规模小，建设周期短，易于管理。项目建成后，可制定明确的村规民约，落实管护责任到人，确保设施长期发挥效益；项目直接惠及农牧民，事关群众切身利益，得到村民的全力支持和投工投劳配合。村“两委”班子组织能力强，能够有效协调项目建设过程中的土地占用和村民动员工作，确保工程顺利推进。
管护单位：易贡乡江拉村、贡仲村、格通村村委会，后期管护费用由村集体出。</t>
  </si>
  <si>
    <t>该项目建设过程中带动群众就业增收预计40余万元；保障灌溉后，预计可使项目区100余亩耕地的亩均产量提高，每年可稳定增加粮食或经济作物产量，为村民带来直接的经济收入。</t>
  </si>
  <si>
    <r>
      <rPr>
        <sz val="24"/>
        <rFont val="宋体"/>
        <charset val="134"/>
        <scheme val="minor"/>
      </rPr>
      <t>波密县倾多镇巴康村、扎西村、热西村农田提升改造项目</t>
    </r>
    <r>
      <rPr>
        <b/>
        <sz val="24"/>
        <rFont val="宋体"/>
        <charset val="134"/>
        <scheme val="minor"/>
      </rPr>
      <t>（建议纳入高标农田提升改造建设项目）</t>
    </r>
  </si>
  <si>
    <t>巴康村、热西村、扎西村</t>
  </si>
  <si>
    <r>
      <rPr>
        <sz val="22"/>
        <rFont val="宋体"/>
        <charset val="134"/>
        <scheme val="minor"/>
      </rPr>
      <t>建设内容：巴康村：客土改良54.48亩，块石捡除54.48亩，新建水渠135米，网围栏1405米，围栏大门7座，标识标牌1座等；热西村：块石捡除46.26亩，新建管道448米，网围栏936米，</t>
    </r>
    <r>
      <rPr>
        <b/>
        <sz val="22"/>
        <rFont val="宋体"/>
        <charset val="134"/>
        <scheme val="minor"/>
      </rPr>
      <t>围栏大门4座</t>
    </r>
    <r>
      <rPr>
        <sz val="22"/>
        <rFont val="宋体"/>
        <charset val="134"/>
        <scheme val="minor"/>
      </rPr>
      <t>，管灌分水井16座，标识标牌1座等。扎西村：机械深耕50.59亩，新建网围栏1160.00米，围栏大门6座，标识标牌1座等。
必要性：巴康村辖5个自然村，共有104户597人，平均海拔约2800米。热西村辖4个自然村，共有72户344人，耕地面积1051.36亩，草地面积72155.9亩，林地面积15133亩，平均海拔约2850米。扎西村辖4个自然村，共有72户344人，耕地面积1051.36亩，草地面积72155.9亩，林地面积15133亩，平均海拔约2850米。巴康村、热西村、扎西村耕地资源面临土壤贫瘠、石块遍布、灌溉设施不足及缺乏管护等共性问题，严重制约农业生产效率和搬迁群众的稳定增收。为巩固脱贫攻坚成果，实现“稳得住、能致富”的目标，本项目针对性实施客土改良、块石捡除、机械深耕、配套灌排设施及农田防护网围栏等工程，是有效提升耕地质量、增强农业生产能力、保障群众基本生计的迫切需求。可行性：本项目技术路线成熟可靠：土壤改良与深耕措施符合农业部门技术规范，灌溉渠系与管道工程设计经水利部门审查认可，围栏建设标准统一。各项措施精准针对各村耕地现状痛点，设计方案科学实用，并由三个村委会共同承担管护责任，落实后期管护资金，确保了工程的可持续运行。项目组织实施有保障，能显著改善耕地质量与生产条件，为农业增效和农民增收提供坚实基础，可行性充分。管护单位：倾多镇巴康村、热西村、扎西村村委会，后期管护费用由村集体出。</t>
    </r>
  </si>
  <si>
    <t>该项目建设过程中带动群众就业增收预计50余万元；波密县倾多片区三岩搬迁农田提升改造项目效益显著。通过客土改良提升土壤肥力与结构、捡除块石增加可利用土地并方便耕种、新建水渠保障灌溉排水、设置围栏及大门明确边界并加强管护、安装标识标牌提供指引与警示，这些措施共同作用，能显著改善土地质量、提高生产效率、优化水资源管理、增强场地安全性与秩序，并提升整体环境面貌与可持续利用水平。</t>
  </si>
  <si>
    <r>
      <rPr>
        <sz val="24"/>
        <rFont val="宋体"/>
        <charset val="134"/>
        <scheme val="minor"/>
      </rPr>
      <t>波密县倾多镇顶仲村农田基础设施提升改造项目</t>
    </r>
    <r>
      <rPr>
        <b/>
        <sz val="24"/>
        <rFont val="宋体"/>
        <charset val="134"/>
        <scheme val="minor"/>
      </rPr>
      <t>（建议纳入高标农田提升改造建设项目）</t>
    </r>
  </si>
  <si>
    <t>顶仲村</t>
  </si>
  <si>
    <t>建设内容：新建集水口 1座，新建 0.4*0.4 米渠道 3545 米，新建 0.3*0.3 米渠道1011米，拆除渠道1450米，新建盖板渠道161米，新建主管65 米，新建分水口 25座，新建农桥 25 座，新建网围栏 1178 米新建围栏大门4座等。必要性：顶仲村辖2个自然村，共有44户264人，耕地1304.49亩，平均海拔约3000米。该村现有农田灌溉设施严重老化，渠道渗漏破损严重，分水设施不足，耕地防护能力弱，制约了农业生产效率和耕地资源有效利用。为巩固脱贫攻坚成果，支持天保搬迁群众安居乐业，本项目重点实施渠系新建与改造、配套分水口与农桥、建设农田防护网围栏，是提升灌溉保障率、增强耕地防护能力、促进农业增产增收的紧迫需要。可行性：本项目技术路线成熟可靠：渠道工程设计经水利部门审查，断面规格、水力计算及结构标准符合《灌溉与排水工程设计标准》等行业规范；农桥及围栏建设方案安全适用。各项设计紧密结合项目区实际需求，并由顶仲村村委会承担管护责任，落实后期管护资金，确保了工程建成后的长期有效运行。项目组织实施有保障，能显著提升农田基础设施水平和灌溉效率，为农业发展和产业振兴提供坚实支撑，可行性充分。管护单位：倾多镇顶仲村村委会，后期管护费用由村集体出。</t>
  </si>
  <si>
    <t>波密县倾多镇天保搬迁农田基础设施提升改造项目效益显著。新建渠道、盖板渠道等灌溉设施，提升农田灌溉效率与抗灾能力，保障作物稳产；集水口、分水口等完善水利体系，水资源利用率提高。农桥、网围栏等改善生产条件，助力农业机械化与规模化。项目惠及搬迁农户，促进农田集约化经营，带动农民增收，同时优化区域农田生态，减少水土流失，实现生产效益与生态保护双赢。</t>
  </si>
  <si>
    <t>波密县玉普乡宗坝村灌溉水渠建设项目</t>
  </si>
  <si>
    <t>宗坝村</t>
  </si>
  <si>
    <r>
      <rPr>
        <sz val="22"/>
        <rFont val="宋体"/>
        <charset val="134"/>
        <scheme val="minor"/>
      </rPr>
      <t>建设内容：新建灌溉水渠（约4公里，宽度500mm,高600mm（</t>
    </r>
    <r>
      <rPr>
        <b/>
        <sz val="22"/>
        <rFont val="宋体"/>
        <charset val="134"/>
        <scheme val="minor"/>
      </rPr>
      <t>再次核实水渠规格与造</t>
    </r>
    <r>
      <rPr>
        <sz val="22"/>
        <rFont val="宋体"/>
        <charset val="134"/>
        <scheme val="minor"/>
      </rPr>
      <t>价。投资偏高）。可行性及必要性：乌赤自然村现有的木板渠道存在严重的水流损耗问题，由于木板材质易老化、拼接处密封性差，在水流输送过程中，大量水分通过木板缝隙渗漏，同时渠道无有效的防蒸发措施，水分蒸发量也较大。据村民反馈，在灌溉高峰期，原木板渠道输送的水量仅有约 50% 能够到达农田，其余水量均在输送过程中损耗。现有的木板渠道由于长期使用，部分区域已出现木板腐烂、渠道变形等问题，不仅影响灌溉效率，还存在一定的安全隐患。乌赤自然村周边拥有稳定的水源，主要来源于附近的河流，经实地勘察和水量测算，该区域水源在灌溉高峰期的出水量能够满足新建4公里灌溉水渠的输水需求；本次新建的灌溉水渠采用混凝土浇筑结构，该结构在农业灌溉水渠建设中应用广泛，技术成熟可靠。混凝土材质具有强度高、耐久性好、密封性能佳等优点，能够有效减少水流渗漏和蒸发损耗，同时抵御当地自然环境（如雨水冲刷、低温冻融等）对渠道的破坏，延长水渠使用寿命。
管护单位为：玉普乡宗坝村村民委员会，管护费从村集体资金中支出。</t>
    </r>
  </si>
  <si>
    <t>波密县玉普乡人民政府</t>
  </si>
  <si>
    <t>1.项目建设过程中可带动群众就业增收200余万元；2.建成后每年可收使群众增产增收5万元，从而提高群众种植的积极性；</t>
  </si>
  <si>
    <t>波密县多吉乡西巴村村道建设项目</t>
  </si>
  <si>
    <t>多吉乡西巴村</t>
  </si>
  <si>
    <r>
      <rPr>
        <sz val="22"/>
        <rFont val="宋体"/>
        <charset val="134"/>
        <scheme val="minor"/>
      </rPr>
      <t>建设内容：建设内容包括:道路工程11565.50㎡（含土石方开挖回填工程，10cm碎石垫层，18cm5％水泥稳定层，20cmC30混凝土路面，土质边沟等）、路基防护工程89.00m（含新建C25片石砼挡土墙89米）、路灯工程灯30盏、 穿路管涵工程（含新建成品II级钢筋混凝土管（DN500）穿路涵管106米，新建成品II级钢筋混凝土管（DN1000x2）穿路涵管10米等）、</t>
    </r>
    <r>
      <rPr>
        <b/>
        <sz val="22"/>
        <rFont val="宋体"/>
        <charset val="134"/>
        <scheme val="minor"/>
      </rPr>
      <t>拆除</t>
    </r>
    <r>
      <rPr>
        <sz val="22"/>
        <rFont val="宋体"/>
        <charset val="134"/>
        <scheme val="minor"/>
      </rPr>
      <t>原有道路3297.6㎡</t>
    </r>
    <r>
      <rPr>
        <b/>
        <sz val="22"/>
        <rFont val="宋体"/>
        <charset val="134"/>
        <scheme val="minor"/>
      </rPr>
      <t>（不体现）</t>
    </r>
    <r>
      <rPr>
        <sz val="22"/>
        <rFont val="宋体"/>
        <charset val="134"/>
        <scheme val="minor"/>
      </rPr>
      <t>。项目位于西藏林芝市波密县多吉乡西巴村，路线全长3090米，道路起点为村委会旁既有村道,向西方向延伸,整体呈C字形，终点止于村委会东北方向约435米处的既有道路。（村内）可行性：技术成熟易实施：村道硬化技术已十分成熟，常用的混凝土硬化、沥青硬化等工艺简单，当地施工队伍通常具备相关施工能力。且村道宽度、长度多符合小型工程施工要求，无需复杂技术设备，可结合村庄实际地形灵活设计施工方案。 社会支持基础好：项目直接关系村民日常出行和切身利益，能得到村民的广泛认可和支持，在土地协调、施工配合等方面，村民通常会积极配合，减少项目推进的阻力。 必要性：西巴村共有55户，255人，耕地1387亩；1. 保障村民出行安全：未硬化的村道多为土路，雨天泥泞难行，易出现村民滑倒、车辆陷滞等情况；晴天则尘土飞扬，不仅影响出行体验，还可能让村民吸入粉尘影响健康。新建村道线路均与现有的破损村道和现有的土路重合。项目建成后极大便捷了西巴村村民的工作生活日常，道路等级为四级公路(II类)，设计时速15km/h,硬化后道路平整，能大幅降低出行安全隐患。改善乡村环境。管护单位：多吉乡西巴村村委会，后期管护费用由村集体出。</t>
    </r>
  </si>
  <si>
    <t>波密县多吉乡人民政府</t>
  </si>
  <si>
    <t>建设过程中带动群众就业增收15余万元。项目受益群众52户，255人，其中脱贫户34人。</t>
  </si>
  <si>
    <r>
      <rPr>
        <sz val="24"/>
        <rFont val="宋体"/>
        <charset val="134"/>
        <scheme val="minor"/>
      </rPr>
      <t>波密县多吉乡木古村防洪提建设项目</t>
    </r>
    <r>
      <rPr>
        <b/>
        <sz val="24"/>
        <rFont val="宋体"/>
        <charset val="134"/>
        <scheme val="minor"/>
      </rPr>
      <t>（建议通过水利、自然资源等行业部门争取资金）</t>
    </r>
  </si>
  <si>
    <t>多吉乡木古村</t>
  </si>
  <si>
    <r>
      <rPr>
        <sz val="22"/>
        <rFont val="宋体"/>
        <charset val="134"/>
        <scheme val="minor"/>
      </rPr>
      <t>新建钢筋骨架铅丝笼4Km及附属设施（分三层设置，第一层宽2m高1米，第二册宽1.5m高1.5m，第三次宽1m高1米)。建设项目所在地涉及600余亩耕地，覆盖20户农户及一座寺庙、一所幼儿园，关联群众共260余人，其建设具有明确必要性：该项目可</t>
    </r>
    <r>
      <rPr>
        <b/>
        <sz val="22"/>
        <rFont val="宋体"/>
        <charset val="134"/>
        <scheme val="minor"/>
      </rPr>
      <t>有效抵御汛期洪水威胁</t>
    </r>
    <r>
      <rPr>
        <sz val="22"/>
        <rFont val="宋体"/>
        <charset val="134"/>
        <scheme val="minor"/>
      </rPr>
      <t>，既</t>
    </r>
    <r>
      <rPr>
        <b/>
        <sz val="22"/>
        <rFont val="宋体"/>
        <charset val="134"/>
        <scheme val="minor"/>
      </rPr>
      <t>保障260余名群众的生命财产安全</t>
    </r>
    <r>
      <rPr>
        <sz val="22"/>
        <rFont val="宋体"/>
        <charset val="134"/>
        <scheme val="minor"/>
      </rPr>
      <t>，</t>
    </r>
    <r>
      <rPr>
        <b/>
        <sz val="22"/>
        <rFont val="宋体"/>
        <charset val="134"/>
        <scheme val="minor"/>
      </rPr>
      <t>守护幼儿园这一重点民生</t>
    </r>
    <r>
      <rPr>
        <sz val="22"/>
        <rFont val="宋体"/>
        <charset val="134"/>
        <scheme val="minor"/>
      </rPr>
      <t>场所的正常秩序，又能保护600余亩耕地这一农户核心生产资料，</t>
    </r>
    <r>
      <rPr>
        <b/>
        <sz val="22"/>
        <rFont val="宋体"/>
        <charset val="134"/>
        <scheme val="minor"/>
      </rPr>
      <t>维护寺庙等宗教活动场所</t>
    </r>
    <r>
      <rPr>
        <sz val="22"/>
        <rFont val="宋体"/>
        <charset val="134"/>
        <scheme val="minor"/>
      </rPr>
      <t>的安全稳定，同时补齐当地防洪基础设施短板，提升区域整体防洪减灾能力，为木古村安全发展筑牢基础。</t>
    </r>
    <r>
      <rPr>
        <b/>
        <sz val="22"/>
        <rFont val="宋体"/>
        <charset val="134"/>
        <scheme val="minor"/>
      </rPr>
      <t>可行性</t>
    </r>
    <r>
      <rPr>
        <sz val="22"/>
        <rFont val="宋体"/>
        <charset val="134"/>
        <scheme val="minor"/>
      </rPr>
      <t>：当前防洪工程建设技术已较为成熟，有丰富的设计规范和施工经验可借鉴。可结合当地地形地貌、水文条件等实际情况，制定合理的防洪堤建设方案，如采用合适的堤身结构、防渗措施等，确保工程质量达标。基础支撑具备：从协调层面看，项目关乎桥梁安全、交通畅通及群众切身利益，易获得政府部门、相关单位及当地群众的支持与配合；在实施条件上，可依托当地现有的施工资源、建材供应等基础，保障项目顺利推进。</t>
    </r>
  </si>
  <si>
    <t>该项目建设过程中带动群众就业增收85万元左右；项目受益群众55户，其中脱贫户8户。</t>
  </si>
  <si>
    <r>
      <rPr>
        <sz val="24"/>
        <rFont val="宋体"/>
        <charset val="134"/>
        <scheme val="minor"/>
      </rPr>
      <t>波密县多吉乡木古村防洪提建设项目</t>
    </r>
    <r>
      <rPr>
        <b/>
        <sz val="24"/>
        <rFont val="宋体"/>
        <charset val="134"/>
        <scheme val="minor"/>
      </rPr>
      <t>（与上一项目重复，请认真对待。</t>
    </r>
  </si>
  <si>
    <r>
      <rPr>
        <sz val="22"/>
        <rFont val="宋体"/>
        <charset val="134"/>
        <scheme val="minor"/>
      </rPr>
      <t>新建钢筋骨架铅丝笼4Km及附属设施（分三层设置，第一层宽2m高1米，第二册宽1.5m高1.5m，第三次宽1m高1米)。建设项目所在地涉及600余亩耕地，覆盖20户农户及一座寺庙、一所幼儿园，关联群众共260余人，其建设具有明确必要性：该项目可有效抵御汛期洪水威胁，既保障260余名群众的生命财产安全，守护幼儿园这一重点民生场所的正常秩序，又能保护600余亩耕地这一农户核心生产资料，维护寺庙等宗教活动场所的安全稳定，同时补齐当地防洪基础设施短板，提升区域整体防洪减灾能力，为木古村安全发展筑牢基础。</t>
    </r>
    <r>
      <rPr>
        <b/>
        <sz val="22"/>
        <rFont val="宋体"/>
        <charset val="134"/>
        <scheme val="minor"/>
      </rPr>
      <t>可行性</t>
    </r>
    <r>
      <rPr>
        <sz val="22"/>
        <rFont val="宋体"/>
        <charset val="134"/>
        <scheme val="minor"/>
      </rPr>
      <t>：当前防洪工程建设技术已较为成熟，有丰富的设计规范和施工经验可借鉴。可结合当地地形地貌、水文条件等实际情况，制定合理的防洪堤建设方案，如采用合适的堤身结构、防渗措施等，确保工程质量达标。基础支撑具备：从协调层面看，项目关乎桥梁安全、交通畅通及群众切身利益，易获得政府部门、相关单位及当地群众的支持与配合；在实施条件上，可依托当地现有的施工资源、建材供应等基础，保障项目顺利推进。</t>
    </r>
  </si>
  <si>
    <t>波密县多吉乡德吉村基础设施提升项目</t>
  </si>
  <si>
    <t>德吉村</t>
  </si>
  <si>
    <r>
      <rPr>
        <sz val="22"/>
        <rFont val="宋体"/>
        <charset val="134"/>
        <scheme val="minor"/>
      </rPr>
      <t>建设内容：新建村内入户道路8700m，其中包含波形护栏2300m</t>
    </r>
    <r>
      <rPr>
        <b/>
        <sz val="22"/>
        <rFont val="宋体"/>
        <charset val="134"/>
        <scheme val="minor"/>
      </rPr>
      <t>（是否需要配波形护栏，在核实）</t>
    </r>
    <r>
      <rPr>
        <sz val="22"/>
        <rFont val="宋体"/>
        <charset val="134"/>
        <scheme val="minor"/>
      </rPr>
      <t>，C25砼边沟350m，砼盖板沟362m，浆砌片石护肩墙690m³，浆砌片石路肩墙1180m³，20cm厚砂砾石基层32000m²15cm厚水泥砼路面32000m²0.5m圆管涵72m。（</t>
    </r>
    <r>
      <rPr>
        <b/>
        <sz val="22"/>
        <rFont val="宋体"/>
        <charset val="134"/>
        <scheme val="minor"/>
      </rPr>
      <t>建议以自然村为单位进行描述）</t>
    </r>
    <r>
      <rPr>
        <sz val="22"/>
        <rFont val="宋体"/>
        <charset val="134"/>
        <scheme val="minor"/>
      </rPr>
      <t>的建设可行性：技术成熟易实施：村道硬化技术已十分成熟，常用的混凝土硬化、沥青硬化等工艺简单，地施工队伍通常具备相关施工能力。且村道宽度、长度多符合小型工程施工要求，无需复杂技术设备，可结合村庄实际地形灵活设计施工方案。 社会支持基础好：项目直接关系村民日常出行和切身利益，能得到村民的广泛认可和支持，在土地协调、施工配合等方面，村民通常会积极配合，减少项目推进的阻力。</t>
    </r>
    <r>
      <rPr>
        <b/>
        <sz val="22"/>
        <rFont val="宋体"/>
        <charset val="134"/>
        <scheme val="minor"/>
      </rPr>
      <t>（应从项目前置手续办理等方面是否可行，项目能否落地等方面进行描述）</t>
    </r>
    <r>
      <rPr>
        <sz val="22"/>
        <rFont val="宋体"/>
        <charset val="134"/>
        <scheme val="minor"/>
      </rPr>
      <t xml:space="preserve"> 必要性：德吉村位于波密县东部，乡政府所在地，距离县城70公里；德吉村是乡政府驻地，下辖武巴、绕巴、巴林3个自然村，全村总人口110户550人，耕地1812亩。主要收入来源为种养殖业、林下资源采集、运输、旅游服务业等。本村从未实施过入户道路硬化；1. 保障村民出行安全：未硬化的村道多为土路，雨天泥泞难行，易出现村民滑倒、车辆陷滞等情况；晴天则尘土飞扬，不仅影响出行体验，还可能让村民吸入粉尘影响健康。硬化后道路平整，能大幅降低出行安全隐患。改善乡村环境。管护单位：多吉乡德吉村村委会，后期管护费用由村集体出。</t>
    </r>
  </si>
  <si>
    <t>该项目能够进一步提升人居环境，完善基础设施，更加方便群众出行。建设过程中带动群众就业增收；项目受益群众110户550人。</t>
  </si>
  <si>
    <t>波密县多吉乡西巴村灌溉水渠改造建设项目</t>
  </si>
  <si>
    <t>西巴村</t>
  </si>
  <si>
    <t>建设内容：水渠建设6.5公里灌溉水渠输水净尺寸为300㎜X300㎜及其相关的沉沙池(15个）、闸门（13个）配套设施。 可行性： 需求与共识基础，灌溉是农户的直接需求，项目易获得村民支持维护与管理可持续，项目建成后，可由村委会牵头制定管理制度。必要性：西巴村共有55户，255人，耕地1387亩；由于原有管道及附属设施出现破损，已无法满足灌溉用水需求,保障农业生产稳定，原有的水管不满足灌溉水量，旱季作物缺水减产。水渠能实现稳定供水，减少旱涝对农作物的冲击，保障粮食和经济作物的产量。提高水资源利用效率，促进农业规模化与现代化，改善农村基础设施。管护单位：多吉乡西巴村村委会，后期管护费用由村集体出。</t>
  </si>
  <si>
    <t xml:space="preserve">我乡高度重视耕地质量和粮食产量，农田灌溉设施损坏严重，配套管网不健全。项目建成后，完善农田配套设施，提高粮食产量，建设过程中带动群众就业增收18余万元。项目受益群众52户，255人。  </t>
  </si>
  <si>
    <t>（三）人居环境整治类</t>
  </si>
  <si>
    <r>
      <rPr>
        <b/>
        <sz val="22"/>
        <rFont val="宋体"/>
        <charset val="134"/>
      </rPr>
      <t>12</t>
    </r>
    <r>
      <rPr>
        <sz val="22"/>
        <rFont val="宋体"/>
        <charset val="134"/>
      </rPr>
      <t>（</t>
    </r>
    <r>
      <rPr>
        <b/>
        <sz val="22"/>
        <rFont val="宋体"/>
        <charset val="134"/>
      </rPr>
      <t>除缺口资金项目以外，建议只安排2027年10个村庄建设项目）巴卡村、卡达村、通木村、阿西村未列入？？？？？？？</t>
    </r>
  </si>
  <si>
    <t>波密县八盖乡雄吉村等7个村垃圾无害化处理工程</t>
  </si>
  <si>
    <t>八盖乡</t>
  </si>
  <si>
    <t>建设内容：新建办公业务用房81.54㎡，调节池1座，31.67㎡柴发机房1座，重力式垃圾坝173.11m，土石工程1项等。可行性及必要性：本项目建设是为波密县八盖乡提高良好的人居环境，完善基础设施建设，项目的实施是合理的；本项目建设地材料运输方便，水、电等配套完善，且得到县政府及八盖乡村民大力支持，项目的实施是可行的；管护单位：八盖乡人民政府，后期管护费用由所在乡镇出。</t>
  </si>
  <si>
    <t>波密县住房和城乡建设局</t>
  </si>
  <si>
    <t>1.该项目建设过程中带动群众就业增收20万元左右；项目受益群众275户1331人，其中脱贫户100户431人。2.能够进一步完善八盖乡基础设施建设，规范有序处理农村生活垃圾，保护生态环境。</t>
  </si>
  <si>
    <t>总投资1600万元，2024年计划安排1211.38万元，2026计划安排388.62万元。</t>
  </si>
  <si>
    <t>波密县玉许乡林琼村宜居宜业和美村庄建设项目</t>
  </si>
  <si>
    <t>林琼村</t>
  </si>
  <si>
    <t>建设内容：新建蓄水池3个、主管管道12km；主次道路硬化17510.094㎡，宅间道路硬化7451.043㎡；围墙建设；主干道、村道路灯30盏、拦河坝3km、灌溉水渠8km等。可行性、必要性：林琼村桃花众多，风景优美，客流量大，道路仍为砂石路，扬尘较多，群众出行不便，饮水及灌溉存在困难，人畜分离效果不明显，影响农村人居环境。场地已具备施工必要的供水、供电、通讯、交通条件，满足施工要求。管护单位：玉许乡林琼村村委会，后期管护费用由村集体出。</t>
  </si>
  <si>
    <t>该项目能够完善基础设施，改善群众饮水，提升人居环境，提高群众生活质量；有效促进旅游产业发展，同时部分工程量由群众投工投劳，预计带动就业增收预计9余万元；项目受益群众116户469人，其中脱贫户21户85人。</t>
  </si>
  <si>
    <t>总投资3000万元，2025年计划安排2773万元，2026年计划安排227万元。</t>
  </si>
  <si>
    <t>波密县易贡乡江拉村宜居宜业和美村庄建设项目</t>
  </si>
  <si>
    <t>江拉村</t>
  </si>
  <si>
    <t>建设内容：道路总面积为12586.37平方米，波纹管涵洞及路基防护工程；给水工程DN150的PE实壁管及其相关配套工程等。必要性：本项目直接解决村民“出行难”和“用水忧”的问题，大幅提升生活的便利性、安全性和舒适度，是建设宜居村庄的首要任务。可行性：项目主要建设内容为入户道路村民积极性较高，得到广泛支持，并由乡政府统筹实施，确保建设期的规范与质量。建成后移交村集体合作社管护的模式，产权清晰、责任明确，符合农村集体产权制度改革方向，能有效解决“重建设、轻管护”的普遍难题，管理可持续性强。
管护单位：易贡乡江拉村村委会，后期管护费用由村集体出。</t>
  </si>
  <si>
    <t>该项目能够完善基础设施，改善群众饮水，提升人居环境，提高群众生活质量；有效促进旅游产业发展，同时部分工程量由群众投工投劳，预计带动就业增收预计8余万元；</t>
  </si>
  <si>
    <t>总投资938万元，2025年计划安排595万元，2026年计划安排343万元。</t>
  </si>
  <si>
    <t>波密县倾多镇巴康村人居环境整治项目</t>
  </si>
  <si>
    <t>巴康村</t>
  </si>
  <si>
    <t>建设内容：新建渠道工程：1#新建灌溉水渠0.5m*0.7m钢筋混凝土渠道1267m、渠道配套消力池25座、渠道配套分水池2座、渠道分水口32座，2#灌溉0.4*0.4m钢筋混凝土渠道455m、灌溉渠道配套分水渠道11处(每处预留渠道10m)共110m等;维修现状设施工程:更换现状渠道跨路段加盖板16m、维修0.4m*0.4m渠道回填50m等;新建人饮供水工程:新建蓄水池( 100m3)1座、管道工程16245m等;金属结构设备及安装工程:新建渠道配套消力池25座、渠道分水池2座等;入户硬化工程:新建水泥混泥土硬化12149.3平方米等;围栏工程:新建网围栏2143.5m等。必要性：巴康村辖5个自然村，共有104户597人，平均海拔约2800米。该村水、电、路、讯、网已基本覆盖，但存在灌溉设施老化渗漏、饮水保障不稳、大量入户道路未硬化、人畜分离不彻底等突出短板。为对标高原和美乡村建设规范，本项目重点实施渠系修复、供水提升、道路硬化及围栏建设，是补齐人居环境和民生短板的迫切需求。可行性：本项目技术路线成熟可靠：灌溉与人饮工程经水利部门审查，规模与标准符合行业规范；硬化与围栏工程标准满足农村建设要求。各项设计在满足当前需求基础上适度超前，预留发展空间，并能与村庄整体风貌有效融合。项目组织实施有保障，能显著提升灌溉效率、保障饮水安全、改善村容村貌，建后整体效果符合高原和美村庄的“塑形”要求，可行性充分。管护单位：倾多镇巴康村村委会，后期管护费用由村集体出。</t>
  </si>
  <si>
    <t>巴康村人居环境整治项目实施后，将产生显著效益。水利设施方面，新建及维修渠道、人饮工程可改善1722米农田灌溉条件，保障100立方米蓄水及16245米输水，提升农业生产能力；金属结构设备完善渠道配套，提高水资源利用率。民生方面，12149.3平方米入户硬化方便村民出行，2143.5米围栏增强安全性与美观度。项目整体优化村落人居环境，促进农业增效、农民增收，助力乡村振兴，推动巴康村生态与经济协调发展 。</t>
  </si>
  <si>
    <t>波密县松宗镇格尼村人居环境整治项目</t>
  </si>
  <si>
    <t>格尼村</t>
  </si>
  <si>
    <r>
      <rPr>
        <sz val="22"/>
        <rFont val="宋体"/>
        <charset val="134"/>
        <scheme val="minor"/>
      </rPr>
      <t>建设内容：项目村共计 32 户 160 人，新建村内入户道路硬化705㎡ ，路灯安装工程30盏 ，给水管446米，蓄水池一座，圆管涵工程 1 座，土石方工程 1 项。</t>
    </r>
    <r>
      <rPr>
        <b/>
        <sz val="22"/>
        <rFont val="宋体"/>
        <charset val="134"/>
        <scheme val="minor"/>
      </rPr>
      <t>管护单位：松宗镇格尼村村集体合作社，后期管护费用由村集体出。</t>
    </r>
    <r>
      <rPr>
        <sz val="22"/>
        <rFont val="宋体"/>
        <charset val="134"/>
        <scheme val="minor"/>
      </rPr>
      <t>必要性：满足村民生产生活需求，推进乡村建设1. 村庄核心概况：松宗镇格尼村辖3个自然村，41户177人；耕地544.2亩、林地33693亩、草场6951.11亩，主产青稞/冬小麦，特色资源为松茸；2个村集体经济（羊肚菌种植基地、</t>
    </r>
    <r>
      <rPr>
        <b/>
        <sz val="22"/>
        <rFont val="宋体"/>
        <charset val="134"/>
        <scheme val="minor"/>
      </rPr>
      <t>角达村藏猪养殖场？</t>
    </r>
    <r>
      <rPr>
        <sz val="22"/>
        <rFont val="宋体"/>
        <charset val="134"/>
        <scheme val="minor"/>
      </rPr>
      <t>），2024年村集体经济收入9.5万元，全村经济总收入860.5万元（同比降14%），农牧民均纯收入32550元（同比增2%）。2. 建设紧迫性：中央一号文件要求加强农村基础建设，该村现多为土路/碎石路（部分破损），雨季泥泞，严重影响村民出行与生产运输，项目可直接改善出行条件，提升生产运输能力，填补基础设施短板。解决村路安全隐患，保障出行畅通。拟提升路段为土路/碎石路及破损混凝土路，且无排水设施，雨季路面湿滑易引发安全事故。项目实施路面硬化工程，可彻底消除安全隐患，为农牧民打造安全畅通的出行环境，夯实村庄发展基础。可行性：村庄基础条件，格尼村为波密县松宗镇辖行政村，位于帕隆藏布北岸，G318国道穿村而过，距县城40公里，区位优势明显，具备项目落地基础。现状问题与需求1. 核心痛点：路面（土路/破损路）致环境污染、出行不便；路灯（10余年）失效；部分区域用水不足（主管管径35mm过小、管网破损）；水沟（土水沟未硬化、老旧水沟破损）排水差。2. 需求导向：适配经济发展与出行量增长，需完善基础设施，满足村民健康、安全、生活生产基本需求，符合乡村振兴要求。管护单位：松宗镇格尼村村委会，后期管护费用由村集体出。（留一处）</t>
    </r>
    <r>
      <rPr>
        <b/>
        <sz val="22"/>
        <rFont val="宋体"/>
        <charset val="134"/>
        <scheme val="minor"/>
      </rPr>
      <t>（要覆盖所有自然村）</t>
    </r>
  </si>
  <si>
    <t>当地已通水通电，交通可满足建材运输，且有一定劳动力资源可用。虽冬季漫长寒冷影响施工，但合理安排施工组织能够克服。建成后，将直接提升160村民的生活品质，带动产业发展促进就业，助力乡村振兴）</t>
  </si>
  <si>
    <t>波密县松宗镇纳玉村人居环境整治项目</t>
  </si>
  <si>
    <r>
      <rPr>
        <sz val="22"/>
        <rFont val="宋体"/>
        <charset val="134"/>
        <scheme val="minor"/>
      </rPr>
      <t>建设内容：项目村共计132户443人，新建污水管网Dn400共计6600余米（580元/米，包括管道埋设，污水井等），挡墙长度约500米，路灯30盏等（建设内容再细化，要覆盖所有自然村）。必要性：松宗镇纳玉村距镇政府驻地1公里、距县城42公里，平均海拔3100米。下辖仲美、仲堆等2个自然村，总人口132户443人，有“双联户”9个，党支部1个、党员53人，其中农牧民党员52人。纳玉村水电路通讯网，改厕，人牲畜分离均为全覆盖。全村现有耕地面积1526.16亩，林地面积7500亩，草场面积36286.95亩，主要农作物为青稞、冬小麦，特色农牧产业和特色资源有松茸和虫草。2024年，村集体经济纯收入14.75万元，全村经济总收入1914.8万元，同比增长13%，农牧民平均纯收入35680元，同比增长16%。目前纳玉村缺乏规范的污水收集处理设施，生活污水无法得到有效处理，容易渗透到土壤和地下水中，污染村民日常饮用的水源，对身体健康构成潜在威胁。可行性：为切实解决松宗镇纳玉村存在的排水设施缺失、夜间照明不足等突出问题，实施本项综合整治工程具有重要且紧迫的必要性。项目通过系统开展新建污水管网、挡墙护坡、太阳能路灯安装等工程，将显著改善村民生活及出行条件，提升夜间照明安全保障，</t>
    </r>
    <r>
      <rPr>
        <b/>
        <sz val="22"/>
        <rFont val="宋体"/>
        <charset val="134"/>
        <scheme val="minor"/>
      </rPr>
      <t>美化村容村貌（负面清单）</t>
    </r>
    <r>
      <rPr>
        <sz val="22"/>
        <rFont val="宋体"/>
        <charset val="134"/>
        <scheme val="minor"/>
      </rPr>
      <t>，完善基础设施配套。村庄污水处理管网将显著改善村民生活条件，实现污水的集中收集与处理，可以从根源上解决“污水靠蒸发”的问题，让村庄环境更整洁、空气更清新。埋设长度为6600米，现场调研其走向合理，管径选择与村庄人口、厕所等污水产量匹配，末端接入松宗镇人民政府内现有污水管网，运行方便、经济，不会产生后期运行费用。挡墙的建设可有效防止路基侧滑、沉降等问题，有效保障道路通行安全。消除村民“</t>
    </r>
    <r>
      <rPr>
        <b/>
        <sz val="22"/>
        <rFont val="宋体"/>
        <charset val="134"/>
        <scheme val="minor"/>
      </rPr>
      <t>头顶上的隐患？</t>
    </r>
    <r>
      <rPr>
        <sz val="22"/>
        <rFont val="宋体"/>
        <charset val="134"/>
        <scheme val="minor"/>
      </rPr>
      <t>”，营造安心居住环境。采用4.5米高太阳能路灯，不会产生后期运行费用。施工场地已具备施工必要的供水、供电、通讯、交通条件，满足施工要求。管护单位：松宗镇纳玉村村委会，后期管护费用由村集体出。</t>
    </r>
  </si>
  <si>
    <t>在村里修建污水管网及配套设施，能够有效解决生活污水无序排放问题，使村庄环境更显整洁有序。此举可切实保护水土资源，筑牢乡村生态根基，同时减少病菌滋生与传播，为村民身体健康提供坚实保障。项目实施将显著提升人居品质，增强村民的生活幸福感与归属感，更为乡村旅游、绿色农业等产业发展创造有利条件。此外，这有助于优化村庄整体形象，吸引更多发展资源，且符合国家相关政策导向，便于争取支持与帮扶，是一项短期投入、长期惠及全村发展的重要举措。</t>
  </si>
  <si>
    <r>
      <rPr>
        <sz val="24"/>
        <rFont val="宋体"/>
        <charset val="134"/>
        <scheme val="minor"/>
      </rPr>
      <t>波密县八盖乡卧普村高原和美乡村建设项目</t>
    </r>
    <r>
      <rPr>
        <b/>
        <sz val="24"/>
        <rFont val="宋体"/>
        <charset val="134"/>
        <scheme val="minor"/>
      </rPr>
      <t>（建议将项目名称改为波密县八盖乡卧普村人居环境整治项目</t>
    </r>
    <r>
      <rPr>
        <sz val="24"/>
        <rFont val="宋体"/>
        <charset val="134"/>
        <scheme val="minor"/>
      </rPr>
      <t>）</t>
    </r>
  </si>
  <si>
    <t>卧普村</t>
  </si>
  <si>
    <r>
      <rPr>
        <sz val="22"/>
        <rFont val="宋体"/>
        <charset val="134"/>
        <scheme val="minor"/>
      </rPr>
      <t>建设内容为：</t>
    </r>
    <r>
      <rPr>
        <b/>
        <sz val="22"/>
        <rFont val="宋体"/>
        <charset val="134"/>
        <scheme val="minor"/>
      </rPr>
      <t>（建设内容量化）</t>
    </r>
    <r>
      <rPr>
        <sz val="22"/>
        <rFont val="宋体"/>
        <charset val="134"/>
        <scheme val="minor"/>
      </rPr>
      <t>600米2.5米高混凝土防洪堤，公厕2座，污水主管修复1项，新建30盏6米高太阳能路灯，饮水新建两处沉沙池，污水处理、边沟、错车道4处，33户庭院经济（每户5000元），为给村民带来收入和充分利用庭院场地，主要内容涉及庭院铺装（不属于庭院经济），苹果树、灯泡梨树、花椒树等区域划分种植。项目的建设将提高卧普村基础设施条件的水平，巩固拓展脱贫攻坚成果，具有一定的示范效应。必要性、可行性：本项目拟建于波密县八盖乡卧普村，村内污水在末端缺少人工湿地，村路缺少错车道，主道路照明设施损坏严重，村内缺少公共厕所，村旁卧普夏措河缺少防洪堤等基础设施急需建设。卧普村坐落在卧普夏措河旁，为卧普冰川融水，水资源十分丰富。每到6-8月份，水流湍急，洪水漫延，周围田地和村庄受到严重灾害威胁。为保护旁边卧普村村民的生命和财产安全，防洪堤的修建迫在眉睫；卧普村有两处水源地，现状均为30m³蓄水池，但现场调研发现，蓄水池水中的悬浮物和浮游生物等杂物较多，缺少沉砂池处理过滤，严重威胁到村民的饮用水安全。因此新增2处沉淀池；经现场调查发现，村里目前布置了少量太阳能路灯，由于年久缺少维修均已损坏不能正常使用，需要更换。除此之外，村庄内大部分区域路灯均损坏严重，对村民夜行带来诸多不便；污水排放现状：村内局部人家自建污水水管网设施，绝大多数居民未建设污水管网设施，且已建管网末端缺乏污水处理设施，污水排放至化粪池后，未处理就直接排放，应增加人工湿地；村内缺少公共厕所，给村民和游客带来很多不便；另外，目前道路缺少错车道和雨水边沟，给村民带来诸多不便和安全威胁。
管护单位：八盖乡卧普村委会，后期管护费用由村集体出。</t>
    </r>
  </si>
  <si>
    <t>波密县八盖乡人民政府</t>
  </si>
  <si>
    <t>该项目既解决群众饮水问题，完善公共服务设施，改善农村人居环境，在建设过程中，部分工程量由群众投工投劳，预计带动就业增收预计200余万元；项目受益群众33户229人，其中脱贫户13户67人。</t>
  </si>
  <si>
    <t>波密县八盖乡雄吉村人居环境整治项目</t>
  </si>
  <si>
    <t>雄吉村</t>
  </si>
  <si>
    <r>
      <rPr>
        <sz val="22"/>
        <rFont val="宋体"/>
        <charset val="134"/>
        <scheme val="minor"/>
      </rPr>
      <t>建设内容：新建村内道路976.5㎡，新建排水沟338.9m，庭院整治，新建1.2m高挡土墙212.5m,新建2.5m高挡土墙138.8m，新建截水沟7m，新建道路减速带7段，新建公共厕所2座，庭院经济43户等。庭院经济主要内容：以补贴的形式发放至每户，每户可根据自身庭院实际情况进行桃树、花椒树种植、</t>
    </r>
    <r>
      <rPr>
        <b/>
        <sz val="22"/>
        <rFont val="宋体"/>
        <charset val="134"/>
        <scheme val="minor"/>
      </rPr>
      <t>园路铺装、庭院环境打造（不属于庭院经济内容）</t>
    </r>
    <r>
      <rPr>
        <sz val="22"/>
        <rFont val="宋体"/>
        <charset val="134"/>
        <scheme val="minor"/>
      </rPr>
      <t>等；可行性及必要性：本项目建设是为波密县八盖乡雄吉村提高良好的人居环境，完善基础设施建设，项目的实施是合理的；本项目建设地材料运输方便，水、电等配套完善，且得到县政府及八盖乡村民大力支持，项目的实施是可行的；管护单位：八盖乡雄吉村村委会，后期管护费用由村集体出。</t>
    </r>
  </si>
  <si>
    <r>
      <rPr>
        <sz val="24"/>
        <rFont val="宋体"/>
        <charset val="134"/>
        <scheme val="minor"/>
      </rPr>
      <t>367</t>
    </r>
    <r>
      <rPr>
        <b/>
        <sz val="24"/>
        <rFont val="宋体"/>
        <charset val="134"/>
        <scheme val="minor"/>
      </rPr>
      <t>（资金量变化过大，建议不标注2025年项目库）</t>
    </r>
  </si>
  <si>
    <t>雄吉村人居环境整治项目实施后，将产生显著效益。庭院经济的实施，促进农业增效、农民增收，助力乡村振兴，推动雄吉村生态与经济协调发展 。</t>
  </si>
  <si>
    <t>波密县2026年玉普乡格巴村人居环境整治项目</t>
  </si>
  <si>
    <t>格巴村</t>
  </si>
  <si>
    <t>建设内容：新建钢筋混凝土水渠约3000米；DN50 给水管网维修更换约 1000米；新建 30 立方米钢筋混凝土蓄水池一座，排污管网（量化）。照明设施：新建太阳能路灯 30 盏。道路工程21900㎡，土石方工程1项，路基排水工程1项，路基防护工程1项，新建重力式砼灌溉水塘一座。可行性、必要性：本工程位于波密县玉普乡格巴村，平均海拔高程3100m，工程区距波密县65公里。当地交通以公路为主。各乡镇可沿G318国道至拉萨市和林芝市，工程区对外交通条件较好。本次设计共涉及1个乡镇1个村，为玉普乡格巴村。项目点格巴村至玉普乡3.2公里，玉普乡至波密县62公里，项目区玉普乡至林芝市291公里。格巴村为全区低收入村，玉普乡格巴村位于玉普乡人民政府所驻地以南，下辖格巴、更中、雪瓦3个自然村，总人口122户440人，其中劳动力237人、党员37人。主要收入来源于种养业、运输业和外出就业等。近年来，在上级党委、政府坚强领导下，格巴村“两委”班子成员依托党和国家政策支持，有极大愿望实施村道硬化拓宽、人居环境整治、农田灌溉设施完善等项目极大改善基础设施条件。该村人均可支配收入低，受地理位置和交通条件的限制，当地村民更倾向于在本地或附近地区寻找工作机会，并且女性和老人大部分因受年龄、学历、技能等影响，在家待业，到外地务工受到制约，迫切希望就近就地务工。本项目的实施能够有效解决当地富余劳动力就地就近就业难题，助力当地农村农村低收入人口家庭增收。该项目技术要求低，能充分吸纳当地群众机械及劳动力。
管护单位：玉普乡格巴村村民委会，后期管护费用由村集体列支。</t>
  </si>
  <si>
    <t>1.项目建设过程中可带动群众就业增收400余万元；2.建成后有效改善格巴村村容村貌，提升居住环境，方便村民生产生活。</t>
  </si>
  <si>
    <t>波密县易贡乡格通村人居环境整治项目（建议暂缓）</t>
  </si>
  <si>
    <t>格通村</t>
  </si>
  <si>
    <t>建设内容：新建村内道路5公里，雨水排放管网覆盖整个村庄（4000米），农田网围栏7000米及其附属设施。必要性：该项目精准聚焦格通村当前人居环境与生产生活的核心需求：新建 5 公里村内道路可彻底解决村民出行 “晴天扬灰、雨天泥泞” 的难题，打破村内交通不畅对生活便利度与对外联系的制约；4000 米雨水排放管网全覆盖村庄，能有效解决雨季村内积水内涝问题，避免雨水浸泡房屋、侵蚀路面，保障村民居住安全与村庄环境整洁；7000 米农田网围栏及其附属设施则可规范农田边界管理，防止牲畜破坏农作物、减少邻里因农田边界产生的纠纷，同时为农作物生长提供安全防护，助力提升农业生产效率，这些建设内容直接关联村民日常生活质量与农业生产保障，是改善村庄人居环境、提升村民幸福感的关键举措。从可行性来看，项目建设内容均基于村庄实际情况设计，村内道路建设可依托现有村道基础进行延伸与硬化，施工路线清晰且不涉及复杂地形障碍；雨水排放管网可结合村庄地形地势与现有排水走向规划铺设，能高效利用自然坡度实现雨水顺畅排放，降低施工难度；农田网围栏建设技术成熟、材料易获取，且可根据农田分布特点分段施工，对村民日常生产生活干扰较小，同时项目聚焦的道路、排水、农田防护均为农村人居环境整治的常规且成熟的建设领域，有充足的施工经验与技术支撑，能够确保项目顺利推进并实现预期效益。
管护单位：易贡乡格通村村委会，后期管护费用由村集体出。</t>
  </si>
  <si>
    <t>项目建设期可提供临时岗位（如建筑工、技工）约50-80个，优先吸纳本地劳动力。</t>
  </si>
  <si>
    <t>波密县康玉乡人居环境整治建设项目（建议暂缓）</t>
  </si>
  <si>
    <t>乌那村、通堆村、宗热村、达曲村拉瓦西村</t>
  </si>
  <si>
    <t>建设内容：通堆村：网围栏：长度 1480m。路灯：22 盏太阳能路灯，杆高 6 米，主灯悬挑长 1.2 米，LED 光源。入户路：面积 483㎡，结构为 20cm 厚碎石基层、3cm 砂砾石、20cm 混凝土面层。盖板水沟：长度 135m。挡墙：600m³。场坪：面积 2880㎡，含种植土加草籽。土石方：1 项。乌纳村：公厕：砖混结构，地上 1 层，建筑面积 35㎡，其中建筑装饰工程 35㎡，安装工程 35㎡。路灯：30 盏太阳能路灯，杆高 6 米，主灯悬挑长 1.2 米，LED 光源。道路修复：面积 1060㎡，结构为 20cm 厚碎石基层、3cm 砂砾石、20cm 混凝土面层，需破除原破损路面。入户路：面积 2863㎡，结构为 20cm 厚碎石基层、3cm 砂砾石、20cm 混凝土面层。挡墙：71m³ 浆砌石挡墙，高度 2-5m。宗热村：公厕：砖混结构，地上 1 层，建筑面积 35㎡，其中建筑装饰工程 35㎡，安装工程 35㎡。浴室：2 座浴室，均为砖混结构，地上 1 层，每座建筑面积 50㎡，每座浴室的建筑装饰工程 50㎡，安装工程 50㎡（含设备安装）。路灯：20 盏太阳能路灯，杆高 6 米，主灯悬挑长 1.2 米，LED 光源。道路修复：面积 320㎡，结构为 20cm 厚碎石基层、3cm 砂砾石、20cm 混凝土面层，需破除原破损路面。入户路：面积 736㎡，结构为 20cm 厚碎石基层、3cm 砂砾石、20cm 混凝土面层。挡墙：2231m³ 浆砌石挡墙，高度 2-5m。网围栏：长度 1776m。钢筋石笼：1760.80m³，为浆砌石挡墙，高度 2-5m。达曲村：路灯：25 盏太阳能路灯，杆高 6 米，主灯悬挑长 1.2 米，LED 光源。道路修复：面积 568㎡，结构为 20cm 厚碎石基层、3cm 砂砾石、20cm 混凝土面层，需破除原破损路面。入户路：面积 1239㎡，结构为 20cm 厚碎石基层、3cm 砂砾石、20cm 混凝土面层。挡墙：1072.10m³ 浆砌石挡墙，高度 2-5m。网围栏：长度 2290m。场坪：面积 3843㎡，含种植土加草籽。便道：长度 55m。水沟：长度 80m。水沟盖板：长度 40m。拉瓦西村：网围栏：长度 1500m。路灯：28 盏太阳能路灯，杆高 6 米，主灯悬挑长 1.2 米，LED 光源。瞭望台：面积 400㎡。浴室：1 座浴室，砖混结构，地上 1 层，建筑面积 50㎡，其中建筑装饰工程 50㎡，安装工程 50㎡（含设备安装）。可行性：施工资源：当地具备丰富的建筑材料与劳动力资源，可降低施工成本。施工单位可组织专业团队，按照设计方案有序推进各项工程建设。​政策引导：乡村振兴战略将人居环境整治作为重点工作，为项目实施提供了有力的政策支持与指导。地方政府积极推动项目落地，确保整治工作顺利进行。
必要性：提升生活品质：项目覆盖 483㎡入户路、115 盏太阳能路灯等建设内容，可方便村民出行，改善夜间照明条件，提升村民生活安全性与便利性。例如，太阳能路灯的安装可减少村民夜间出行事故发生率。​美化村庄风貌：通过网围栏建设与道路改造，可提升村庄整体风貌，打造整洁、美观的乡村环境。良好的村庄风貌有助于增强村民的归属感与幸福感，吸引游客前来观光旅游。​促进乡村发展：改善人居环境可提升乡村吸引力，为招商引资、产业发展创造有利条件。项目还可带动 450 万元劳务报酬，增加村民收入，推动乡村经济社会发展。
管护单位：各村村委会，后期管护费用由村集体出。</t>
  </si>
  <si>
    <t>生态效益显著，公厕规范排污，减少环境污染同时方便过境旅客。太阳能路灯照亮夜间出行，道路修复与入户路建设方便村民交通，提升生活便利性；围墙修缮增强居住安全性。同时，村容村貌大幅改善，提升乡村整体形象，增强村民幸福感与归属感，为乡村旅游发展奠定基础，助力乡村振兴。</t>
  </si>
  <si>
    <t>前置手续办理阶段。</t>
  </si>
  <si>
    <t>波密县玉许乡白玉村高原和美乡村建设项目</t>
  </si>
  <si>
    <t>建设内容：村内道路及入户路10980㎡，污水管网9085m,新建灌溉水渠383m，水渠管道2387m,小农桥8个，庭院整治2400m,新建水沟3550.28m，路面破除及恢复（新建）3176.97㎡，雨水管网3916.52m,穿路暗涵152.89m,沉沙池22座。可行性？必要性;玉许乡白玉村位于波密县西北方向，距乡政府18公里，距县城53公里，平均海拔2878.1米，全村共有96户380人，常住人口69户298人；共有党员27人、双联户6个；行政区域面积1255公顷，耕地面积2144.3亩，草地面积63923.55亩，林地面积46828.01亩；林下资源主要为松茸、羊肚菌、灵芝菌、天麻，主要种植业有青稞、小麦、油菜等，主要养殖业有黄牛、犏牛、藏香猪等。2023年全村经济总收入1179.4万元，人均可支配收入达24473.47元；2024年全村经济总收入1278.62万元，同比增长8.41%，人均可支配收入达27332.31元，同比增长11.68%。因村庄建设需要对道路、污水管网、灌溉水渠、雨水管网等进行修建，以解决该村基础设施薄弱，灌溉难，村庄污水收集处理率低等问题可行性:白玉村作为进入玉许门户，村内道路由于保护不当致使结构受到破坏,农田灌溉设施薄弱，村庄污水收集处理率低。项目中的道路、污水管网、灌溉水渠、雨水管网，等建设内容满足该村当前实际需求，项目建成后能够体现高原和美乡村整体效果，带动经济。管护单位：玉许乡白玉村村委会，后期管护费用由村集体出。</t>
  </si>
  <si>
    <t>该项目能够进一步提升人居环境，完善基础设施，方便群众出行。通过污水管网铺设，可有效收集、处理生活污水，减少污染，改善乡村生态环境建设。通过新建灌溉水渠，保障灌溉用水，提高生产效率，过程中带动群众就业。</t>
  </si>
  <si>
    <t>（四）宜居宜业和美村庄类</t>
  </si>
  <si>
    <t>8（岗巴村未列入）</t>
  </si>
  <si>
    <t>波密县古乡索通村基础设施建设项目</t>
  </si>
  <si>
    <t>古乡索通村</t>
  </si>
  <si>
    <t>建设内容：村道改造为主，总长度约5.732km，其中乔那自然村主线改建长度3.610km,入户道路改建长度共计0.966km，典自然村支线改建长度共计1.156km。可行性：波密县古乡索通村基础设施建设项目以吸纳本地农牧民参工参建的形式带动农牧民增收，该项目投入使用后将大大改善索通村乔那自然村的出行条件，保障16户77人的出行安全，故波密县古乡索通村基础设施建设项目的实施是一项助力乡村振兴的有力举措。必要性：波密县古乡索通村基础设施建设项目实施后，将大大改善索通村乔那自然村16户77人的出行条件，将进一步提高乔那自然村的对外形象，加强乔那自然村和村部的联系，节省路程时间，助力乡村振兴，因此古乡实施波密县古乡索通村基础设施建设项目是势在必行的。管护单位：古乡索通村村集体合作社，后期管护费用由村集体出。</t>
  </si>
  <si>
    <t>波密县古乡人民政府</t>
  </si>
  <si>
    <t>总投资724万元，2025年计划安排140万元，2026年计划安排584万元。</t>
  </si>
  <si>
    <t>波密县倾多镇热西村人居环境整治项目</t>
  </si>
  <si>
    <t>热西村</t>
  </si>
  <si>
    <t>建设内容：道路硬化13965.00平方木，道路破除12065.00平方米，边沟1857.00m，挡墙工程1936.00立方米，盖板沟工程344.00m，入户路硬化8411.00平方米，种植土路肩2367.6立方米，土路肩绿化（负面清单）5919.00平方米，管涵工程5座，钢波纹管涵工程28座，路灯安装工程30盏，土石方工程1项，蓄水池4座等。
项目建设的必要性：热西村辖4个自然村，共有72户344人，耕地面积1051.36亩，草地面积72155.9亩，林地面积15133亩，平均海拔约2850米。该村虽已实现水、电、路、讯、网基本覆盖，但存在道路系统破损严重、排水边沟缺失、夜间照明不足、水土保持能力弱等突出短板。为对标高原和美乡村建设规范，本项目重点实施道路硬化与破除、排水系统完善、护坡挡墙、路灯安装及蓄水池建设，是解决村民出行安全、防洪排涝及美化村容村貌的迫切需求。可行性：本项目技术路线成熟可靠：道路、排水及涵洞工程经交通和水利部门审查，规模与标准符合行业规范；太阳能路灯及绿化工程方案合理，与村庄风貌有效融合。各项设计在满足当前需求基础上适度超前，并由热西村村集体承担管护责任并落实经费，确保了项目的长期可持续运行。项目组织实施有保障，能显著提升基础设施水平，建后整体效果符合高原和美村庄要求，可行性充分。管护单位：倾多镇热西村村委会，后期管护费用由村集体出。</t>
  </si>
  <si>
    <t>热西村人居环境整治项目实施后，将带来多方面效益。交通出行上，超2.2万平方米道路硬化与破除重建，搭配管涵设施，显著改善通行条件；1857米边沟、344米盖板沟及挡墙工程增强排水与防护能力，降低洪涝隐患。生活质量方面，30盏路灯提升夜间出行安全，8411平方米入户路便利村民入户。生态环境上，土路肩绿化与种植有效固土美化，4座蓄水池保障用水需求。项目全面提升村庄基础设施水平，优化村容村貌，增强村民幸福感与获得感，为乡村发展注入新活力。</t>
  </si>
  <si>
    <t>总投资1482万元，2025年计划安排329万元，2026年计划安排1153万元。</t>
  </si>
  <si>
    <t>波密县易贡乡沙玛村高原和美乡村建设项目</t>
  </si>
  <si>
    <t>建设内容：安全饮水工程： 更换老化饮水管道1000米，在取水口加装1台大型净水器，确保村民饮水安全和质量。农田防护工程： 对现有5000米农田围墙进行加固与风貌美化；新建高标准20000米农田网围栏，有效保护耕地免受牲畜侵害。便民出行工程： 修建硬化入户道路100米，实现“户户通”，解决最后一段入户难题。农业基础设施工程： 新建灌溉渠道1500米、机耕道1500米，极大提升农田灌溉效率和机械化耕作水平。产业配套工程： 对100亩桃树种植基地进行场地平整，并新建基地内部管护步道1000米，解决当前“管护难”问题。庭院经济工程： 为30户村民新建入户大棚（每户120平方米），主要种植反季节易贡辣椒，发展庭院种植，拓宽增收渠道。畜牧业提升工程： 采购青储饲料加工设备1套并配套建设仓库，促进畜牧业饲料保障和现代化发展。用电安全工程： 改造老旧低压线路2000米，消除安全隐患，保障村民生活生产用电需求。
管护单位：易贡乡沙玛村村委会，后期管护费用由村集体出。</t>
  </si>
  <si>
    <t>1.该项目能有效保障饮水安全；改善出行。提升灌溉和耕作效率；提升村集体收入，提升村容村貌；2.目前桃树种植基地目前长势较好，但缺乏步道、场地凹凸不平，管护管理困难，场地平整和步道建设后能直接提升果品产量和质量，保障村集体的长期稳定收益。3.破损的围墙、泥泞的入户路、缺乏绿化的村容与“和美乡村”的要求相距甚远。实施围墙加固、道路硬化、花坛建设等项目，是改善村民生活品质、提升乡村整体形象、增强村民幸福感的民心工程。</t>
  </si>
  <si>
    <t>波密县倾多镇顶仲村人居环境整治项目</t>
  </si>
  <si>
    <t>建设内容：新建村内土路硬化，土路硬化混凝土面2016平米，路边排水沟724米；波形护栏323米，土石方工程1项。村内入户硬化14211平米，硬化破除修复3040平米，太阳能路灯52座。村内公厕一座32平米，挡墙7759.1立方米，盖板水沟80米，新建框架网围栏200米。补助部分：浆砌石挡墙535.7立方米，护栏150米。必要性：顶仲村辖2个自然村，共有44户264人，耕地1304.49亩，平均海拔约3000米。该村基础设施薄弱，存在土路通行困难、排水系统缺失、公共照明不足、卫生设施短缺及边坡安全隐患等突出问题。为对标高原和美乡村建设规范，本项目重点实施道路与入户硬化、排水沟建设、太阳能路灯安装、公共卫生厕所新建及防护工程，是改善村民基本生活条件、保障生命财产安全和提升村庄整体形象的紧迫需要。可行性：本项目技术路线成熟可靠：道路硬化、挡墙及排水工程经交通和水利部门审查，设计标准符合行业规范；太阳能路灯布局合理，公厕设计满足卫生要求。各项建设内容精准针对村庄现状短板，设计在满足当前需求基础上适度超前，并由顶仲村村集体合作社承担管护责任并落实经费，确保了项目的长期可持续运行。项目组织实施有保障，能显著提升村庄基础设施水平和整体风貌，建后效果符合高原和美村庄要求，可行性充分。管护单位：倾多镇顶仲村村委会，后期管护费用由村集体出。</t>
  </si>
  <si>
    <t>顶仲村人居环境整治项目实施后，效益显著。新建公厕完善公共卫生设施，改善村民生活条件，提升健康保障水平。道路硬化与设施修缮，新增1.4万余平方米硬化路面、6500余立方米挡墙，结合路边沟、盖板水沟，优化交通与排水功能；52套太阳能路灯、840米波形护栏及200米框架网围栏，增强夜间出行安全与村落防护能力。项目通过完善基础设施，改善村容村貌，提升村民生活便利性与舒适度，增强乡村宜居性，为乡村振兴筑牢基础。</t>
  </si>
  <si>
    <t>波密县玉许乡普热村高原和美乡村建设项目</t>
  </si>
  <si>
    <t>普热村</t>
  </si>
  <si>
    <t>建设内容：道路工程包括主要道路7310.60㎡、次要道路6383.26㎡、宅间道路9225.34㎡，道路附属工程包括明沟836m、钢筋混凝土管472m，交安工程包括限速警示牌27个、车行道边缘线451㎡，防护工程包括喷播植草5248㎡，太阳能路灯30盏，以及附属工程包括导流堤2246.23m，庭院围墙4900m，围墙5356.1m。必要性:玉许乡普热村位于波密县西北方向，距乡政府24公里，距县城100公里，平均海拔3200米，全村共有德堂、岗巴、古、帮加4个自然村，共91户383人，常住人口70户374人，共有党员35人、双联户5个；行政区域面积46447.2公顷，耕地面积1402.6亩，草地面积111065.1亩，林地面积44475.01亩；主要种植业有青稞、小麦、油菜。2023年全村经济总收入1267.94万元，人均可支配收入达26974.42元；2024年全村经济总收入1342.23万元，同比增长5.86%，人均可支配收入达28558.96元，同比增长5.87%。因村庄建设需要对道路、交安、路灯，导流堤等进行修建，以解决该村基础设施薄弱，无交通安全标识设施，存在安全隐患等问题。可行性：村内道路由于保护不当致使结构受到破坏,村内目前只有极少路段设有路灯，各组均未设置任何的公共照明设施，完全不能满足村民夜间出行，存在极大的安全隐患。项目中的道路、交安、路灯，导流堤等建设内容满足该村当前实际需求，项目建成后能够体现高原和美乡村整体效果，带动经济。管护单位：玉许乡普热村村委会，后期管护费用由村集体出。</t>
  </si>
  <si>
    <t>该项目建设过程中部分工程量由群众投工投劳，预计带动就业增收预计300余万元，同时进一步改善农村人居环境，提升群众生产生活水平，促进旅游、农牧特色产业发展。项目受益群众69户362人，其中脱贫户13户44。</t>
  </si>
  <si>
    <t>波密县玉许乡亚它村高原和美乡村建设项目</t>
  </si>
  <si>
    <t>亚它村</t>
  </si>
  <si>
    <t>建设内容：道路工程包括主要道路26055㎡、次要道路10600㎡、宅间道路14125㎡，道路附属工程包括明沟5790.09m、钢筋混凝土管404m，框架涵3座、倒流沟186m³、导流堤841m³、草籽护坡13028㎡，交安工程包括限速警示牌6个、车行道边缘线300㎡、铸钢减速带30m，太阳能路灯30盏，给水工程包括给水管道16872m、排气井5座、排泥井6座，调流调压阀26个、立式闸阀57个、可曲挠接头57个、阀门井70座，补助工程包括公共区围墙3256m、庭院政治6370m。必要性：玉许乡亚它村位于波密县西北方向，距乡政府1.2公里，距县城73公里，平均海拔2960米，全村共有布拉、南多2个自然村，共121户519人，常住人口95户461人；共有党员45人、双联户8个；行政区域面积5481.7公顷，耕地面积2422亩，草地面积62719.8亩，林地面积56721.48亩，林下资源丰富主要为虫草、松茸、羊肚菌、猴头菇等，主要种植业有“山冬7号”小麦良种、“喜马拉雅22号”青稞良种，主要养殖业有黄牛、犏奶牛、牦牛、藏香猪。2023年全村经济总收入1560.31万元，人均可支配收入达25473.65元；2024年全村经济总收入1681.88万元，同比增长7.79%，人均可支配收入达27932.18元，同比增长9.65%。因村庄建设需要对道路、交安、路灯，导流堤，给水等进行修建，以解决该村基础设施薄弱，灌溉难，无交通安全标识设施，存在安全隐患等问题。可行性：村内道路由于保护不当致使结构受到破坏,村内目前只有极少路段设有路灯，各组均未设置任何的公共照明设施，完全不能满足村民夜间出行，存在极大的安全隐患，农田灌溉设施薄弱。项目中的道路、交安、路灯，导流堤，给水等建设内容满足该村当前实际需求，项目建成后能够体现高原和美乡村整体效果，带动经济。
管护单位：玉许乡亚它村村委会，后期管护费用由村集体出。</t>
  </si>
  <si>
    <t>该项目建设过程中部分工程量由群众投工投劳，预计带动就业增收预计400余万元，同时进一步改善农村人居环境，提升群众生产生活水平，促进旅游、农牧特色产业发展。项目受益群众94户456人，其中脱贫户12户78人。</t>
  </si>
  <si>
    <t>波密县八盖乡日卡村宜居宜业和美村庄建设项目</t>
  </si>
  <si>
    <t>日卡村</t>
  </si>
  <si>
    <t>建设内容：1、公厕工程76.00㎡ 2、道路工程 846.63 m 3、人饮工程 6240.87 ㎡ 含路沿石工程4、照明工程1项，太阳能路灯30盏5、无动力设备1项。庭院经济 46 户 补贴10000元/户，2、人畜分离46户 补贴12000元/户，3、围墙改造360m。总体情况：日卡村作为传统古村落保护区，环境优美，传统建筑较多，客流量大，但道路等基础设施相对不健全，没有形成路网系统，群众卫生环境意识较差，人畜分离成果不明显。项目建成后，有效改善村庄人居环境，完善给排水设施，进一步促进旅游产业发展。管护单位：八盖乡日卡村村委会，后期管护费用由村集体出。</t>
  </si>
  <si>
    <t>该项目既解决群众饮水问题，完善公共服务设施，改善农村人居环境，在建设过程中，部分工程量由群众投工投劳，预计带动就业增收预计600余万元；项目受益群众55户229人，其中脱贫户18户59人。</t>
  </si>
  <si>
    <t>波密县八盖乡竹玉村高原和美乡村建设项目</t>
  </si>
  <si>
    <t>竹玉村</t>
  </si>
  <si>
    <t>建设内容：新建村内道路4000㎡，防洪堤4262m³，挡墙1184m³，钢架桥1座，盖板水沟510m，波形护栏360m，取水口1座，沉淀池1座，给水管25m，路灯30盏，引水管300m，电路300m，不锈钢栏杆45m，下河梯步3处，河道疏浚2858m³，挖方12000m³，填方6500m³，到户养殖项目21户（1.2万元），另外为给村民带来收入和充分利用庭院场地，每户补贴5000元，共计21户，主要内容涉及庭院铺装，桃树、苹果树、梨树等区域划分种植。可行性及必要性：为全面提升波密县八盖乡竹玉村人居环境质量，解决该村的道路等基础设施相对不健全，没有形成路网系统，群众卫生环境意识较差，蓄水池水中的悬浮物和浮游生物等杂物较多，缺少沉砂池处理过滤，严重威胁到村民的饮用水安全，因此新增1处沉淀池；村内道路通行方面存在的突出问题，实施本项高原和美乡村建设具有重要且紧迫的必要性。项目通过系统新建道路硬化、新增1处沉淀池、公厕等工程，将显著改善群众日常出行，保障村民饮水安全，美化村容村貌，切实增强村民的获得感、幸福感与安全感。项目建设内容明确，技术方案成熟，组织实施有保障，具备充分的可行性。管护单位：八盖乡竹玉村村委会，后期管护费用由村集体出。</t>
  </si>
  <si>
    <t>该项目能够预防或减少自然灾害的发生，有效保障群众的生命财产安全，同时进一步完善基础设施，提升农村人居环境，促进产业发生建设过程中带动群众就业增收预计300余万元；项目受益群众21户137人，其中脱贫户9户32人。</t>
  </si>
  <si>
    <t>（五）贷款贴息类</t>
  </si>
  <si>
    <t>扶贫贴息贷款</t>
  </si>
  <si>
    <t>建设内容：完成2025年扶贫贷款贴息资金（含利差补贴）
可行性：鼓励村民自主创业，自主创收，促进增收。
必要性：增加收入，保障经济持续，扩大县域经济发展。</t>
  </si>
  <si>
    <t>建设内容：为我县脱贫户、搬迁户、三类人员提供就业、创业补助。可行性：鼓励群众创业。增加就业岗位，促进群众增收；必要性：扩大群众创业积极性，激发群众外出务工积极性。</t>
  </si>
  <si>
    <t>察隅县</t>
  </si>
  <si>
    <t>就业创业补项目必须安排。</t>
  </si>
  <si>
    <t>一、乡村特色产业类（含产业基础设施配套）</t>
  </si>
  <si>
    <t>16（效益分析进行量化</t>
  </si>
  <si>
    <t>察隅县2023年下察隅镇卡地村搬迁配套猕猴桃种植项目</t>
  </si>
  <si>
    <t>卡地村</t>
  </si>
  <si>
    <r>
      <rPr>
        <b/>
        <sz val="22"/>
        <rFont val="宋体"/>
        <charset val="134"/>
        <scheme val="minor"/>
      </rPr>
      <t>建设内容：</t>
    </r>
    <r>
      <rPr>
        <sz val="22"/>
        <rFont val="宋体"/>
        <charset val="134"/>
        <scheme val="minor"/>
      </rPr>
      <t xml:space="preserve">撒播有机肥1050吨，立柱及安装、牵拉铁丝，安装网围栏3412.53m、安装微喷设备700亩、修建蓄水池2座、病虫害防治及追肥等配套附属设施。
</t>
    </r>
    <r>
      <rPr>
        <b/>
        <sz val="22"/>
        <rFont val="宋体"/>
        <charset val="134"/>
        <scheme val="minor"/>
      </rPr>
      <t>可行性、必要性：</t>
    </r>
    <r>
      <rPr>
        <sz val="22"/>
        <rFont val="宋体"/>
        <charset val="134"/>
        <scheme val="minor"/>
      </rPr>
      <t xml:space="preserve">察隅县下察隅镇卡地村适宜种植猕猴桃，且察隅县猕猴桃产业种植技术成熟，该项目种植后可为搬迁群众提供产业支撑，促进搬迁群众增收，确保搬迁群众留得住。
</t>
    </r>
    <r>
      <rPr>
        <b/>
        <sz val="22"/>
        <rFont val="宋体"/>
        <charset val="134"/>
        <scheme val="minor"/>
      </rPr>
      <t>运营主体：</t>
    </r>
    <r>
      <rPr>
        <sz val="22"/>
        <rFont val="宋体"/>
        <charset val="134"/>
        <scheme val="minor"/>
      </rPr>
      <t>村集体+农户</t>
    </r>
  </si>
  <si>
    <t>察隅县下察隅镇人民政府</t>
  </si>
  <si>
    <t>社会效益：该项目的建设可有效确保搬迁群众有稳定的产业配套收入，使搬迁群众能留的住。
经济效益：项目开工建设期间可以让当地农牧民参与建设增加收入,预计收入60万元，项目完成后预计每年为村集体增收50万元，由村集体进行分配（重点偏向脱贫人口）。受益群众48户，266人,其中脱贫户44户229人</t>
  </si>
  <si>
    <t>察发改基建〔2024〕98号</t>
  </si>
  <si>
    <t>察隅县上察隅镇布宗村搬迁配套产业建设项目</t>
  </si>
  <si>
    <t>布宗村</t>
  </si>
  <si>
    <r>
      <rPr>
        <b/>
        <sz val="22"/>
        <rFont val="宋体"/>
        <charset val="134"/>
        <scheme val="minor"/>
      </rPr>
      <t>建设内容：</t>
    </r>
    <r>
      <rPr>
        <sz val="22"/>
        <rFont val="宋体"/>
        <charset val="134"/>
        <scheme val="minor"/>
      </rPr>
      <t xml:space="preserve">有机肥440.8t；灌溉工程：管道工程1项，沉砂池1项，取水口1项，100m³蓄水池1座，50m³蓄水池1座；附属工程：铁丝网围栏10245米，太阳能杀虫灯217盏，新建砂石路面3594米等配套附属设施。
</t>
    </r>
    <r>
      <rPr>
        <b/>
        <sz val="22"/>
        <rFont val="宋体"/>
        <charset val="134"/>
        <scheme val="minor"/>
      </rPr>
      <t>可行性、必要性：</t>
    </r>
    <r>
      <rPr>
        <sz val="22"/>
        <rFont val="宋体"/>
        <charset val="134"/>
        <scheme val="minor"/>
      </rPr>
      <t xml:space="preserve">察隅县上察隅镇布宗村适宜种植茶叶，有完整的茶产业链，项目完成后将完善布宗村产业设施配套，提高搬迁群众收入。
</t>
    </r>
    <r>
      <rPr>
        <b/>
        <sz val="22"/>
        <rFont val="宋体"/>
        <charset val="134"/>
        <scheme val="minor"/>
      </rPr>
      <t>运营主体：</t>
    </r>
    <r>
      <rPr>
        <sz val="22"/>
        <rFont val="宋体"/>
        <charset val="134"/>
        <scheme val="minor"/>
      </rPr>
      <t>村集体+农户</t>
    </r>
  </si>
  <si>
    <t>察隅县农业农村局</t>
  </si>
  <si>
    <t>社会效益：该项目的建设可有效确保搬迁群众有稳定的产业配套收入，使搬迁群众能留的住。
经济效益：项目开工建设期间可以让当地农牧民参与建设增加收入,项目完成后收益由村集体进行分配（重点偏向脱贫人口）。其中脱贫户26户139人</t>
  </si>
  <si>
    <t>察发改基建〔2025〕36号</t>
  </si>
  <si>
    <t>金萱品种：耐寒性较强，对高海拔地区的低温环境有较好适应性，且耐病虫害能力优于部分传统品种，能减少察隅县因气候波动（如春季倒春寒）和病虫害导致的减产风险
金牡丹品种：属早生种，萌芽期与察隅县春季升温节奏契合，可充分利用当地春季充足光照，避免低温对新芽的损伤，保障鲜叶产量与品质稳定性
二者均属于优质特色品种，市场收购价远高于普通绿茶品种（如金萱鲜叶收购价通常是普通品种的1.5-2倍，金牡丹制成的高端红茶单价可达数百元/斤），直接提升农户采摘鲜叶的收入
 金萱的“奶香”适配年轻消费群体，可开发便携装、文创联名装，切入年轻消费市场；
金牡丹的“高香高品质”则契合高端礼品茶、商务用茶的需求，能进入高端茶叶经销商渠道，提升察隅茶叶的市场溢价空间。</t>
  </si>
  <si>
    <t>察隅县上察隅镇迟巴村搬迁配套产业建设项目</t>
  </si>
  <si>
    <t>迟巴村</t>
  </si>
  <si>
    <r>
      <rPr>
        <b/>
        <sz val="22"/>
        <rFont val="宋体"/>
        <charset val="134"/>
        <scheme val="minor"/>
      </rPr>
      <t>建设内容：</t>
    </r>
    <r>
      <rPr>
        <sz val="22"/>
        <rFont val="宋体"/>
        <charset val="134"/>
        <scheme val="minor"/>
      </rPr>
      <t xml:space="preserve">有机肥412t；灌溉工程：管道工程1项，沉砂池1项，取水口1项，100m³蓄水池1座，50m³蓄水池1座；附属工程：铁丝网围栏9819米，太阳能杀虫灯211盏，新建砂石路面2336.6米等配套附属设施。
</t>
    </r>
    <r>
      <rPr>
        <b/>
        <sz val="22"/>
        <rFont val="宋体"/>
        <charset val="134"/>
        <scheme val="minor"/>
      </rPr>
      <t>可行性、必要性：</t>
    </r>
    <r>
      <rPr>
        <sz val="22"/>
        <rFont val="宋体"/>
        <charset val="134"/>
        <scheme val="minor"/>
      </rPr>
      <t xml:space="preserve">察隅县上察隅镇迟巴村适宜种植茶叶，有完整的茶产业链，项目完成后将完善布宗村产业设施配套，提高搬迁群众收入。
</t>
    </r>
    <r>
      <rPr>
        <b/>
        <sz val="22"/>
        <rFont val="宋体"/>
        <charset val="134"/>
        <scheme val="minor"/>
      </rPr>
      <t>运营主体：</t>
    </r>
    <r>
      <rPr>
        <sz val="22"/>
        <rFont val="宋体"/>
        <charset val="134"/>
        <scheme val="minor"/>
      </rPr>
      <t>村集体+农户</t>
    </r>
  </si>
  <si>
    <t>社会效益：该项目的建设可有效确保搬迁群众有稳定的产业配套收入，使搬迁群众能留的住。
经济效益：项目开工建设期间可以让当地农牧民参与建设增加收入,项目完成后收益由村集体进行分配（重点偏向脱贫人口）。其中脱贫户51户168人</t>
  </si>
  <si>
    <t>察发改基建〔2025〕37号</t>
  </si>
  <si>
    <t>察隅县古玉乡到户牲畜养殖项目</t>
  </si>
  <si>
    <t>罗马村、古井村</t>
  </si>
  <si>
    <r>
      <rPr>
        <b/>
        <sz val="22"/>
        <rFont val="宋体"/>
        <charset val="134"/>
        <scheme val="minor"/>
      </rPr>
      <t>建设内容：</t>
    </r>
    <r>
      <rPr>
        <sz val="22"/>
        <rFont val="宋体"/>
        <charset val="134"/>
        <scheme val="minor"/>
      </rPr>
      <t xml:space="preserve">给罗马村购买4-5岁纯种母牦牛77头、纯种牦牛种牛16头，古井村购买4-5岁纯种母牦牛229头、纯种牦牛种牛20头，共计342头
</t>
    </r>
    <r>
      <rPr>
        <b/>
        <sz val="22"/>
        <rFont val="宋体"/>
        <charset val="134"/>
        <scheme val="minor"/>
      </rPr>
      <t>可行性、必要性：</t>
    </r>
    <r>
      <rPr>
        <sz val="22"/>
        <rFont val="宋体"/>
        <charset val="134"/>
        <scheme val="minor"/>
      </rPr>
      <t xml:space="preserve">古玉乡缺发村集体经济，且适合养殖牦牛，罗马、古井村群众增收渠道有限，因此能通过该项目的实施来加以引导和扶持，为群众增收致富打开门路。且2个村草场资源丰富，养殖潜力较大。同时，可作为村集体或群众个人今后奶制品及其它畜产品加工原料基地。该项目不仅能合理利用当地资源，还可以为农牧民增收提供有效的途径，同时能够发展壮大我乡村集体经济。该项目实施到户养殖村集体管理。
</t>
    </r>
    <r>
      <rPr>
        <b/>
        <sz val="22"/>
        <rFont val="宋体"/>
        <charset val="134"/>
        <scheme val="minor"/>
      </rPr>
      <t>经营主体：</t>
    </r>
    <r>
      <rPr>
        <sz val="22"/>
        <rFont val="宋体"/>
        <charset val="134"/>
        <scheme val="minor"/>
      </rPr>
      <t>到户项目</t>
    </r>
  </si>
  <si>
    <t>察隅县古玉乡人民政府</t>
  </si>
  <si>
    <t>社会效益：该项目的实施可有效解决古玉乡产业少，村集体经济薄弱的问题，切实提升农牧民生活幸福度
经济效益：项目采购完成后收益由农户自己受益，且农户拿到牛后部分收益要交给村集体为全村增收，为到户项目。</t>
  </si>
  <si>
    <t>察隅县古拉乡沙堆村贝母种植项目</t>
  </si>
  <si>
    <t>沙堆村</t>
  </si>
  <si>
    <r>
      <rPr>
        <b/>
        <sz val="22"/>
        <rFont val="宋体"/>
        <charset val="134"/>
        <scheme val="minor"/>
      </rPr>
      <t>建设内容：</t>
    </r>
    <r>
      <rPr>
        <sz val="22"/>
        <rFont val="宋体"/>
        <charset val="134"/>
        <scheme val="minor"/>
      </rPr>
      <t>3年期种苗6000斤，配套设施：土地平整30亩（含翻耕、杂草清理、机耕道等）、水利（喷灌或滴灌系统）、电力、网围栏、机械，有机肥90吨。</t>
    </r>
    <r>
      <rPr>
        <b/>
        <sz val="22"/>
        <rFont val="宋体"/>
        <charset val="134"/>
        <scheme val="minor"/>
      </rPr>
      <t>（建设内容量化）</t>
    </r>
    <r>
      <rPr>
        <sz val="22"/>
        <rFont val="宋体"/>
        <charset val="134"/>
        <scheme val="minor"/>
      </rPr>
      <t xml:space="preserve">
</t>
    </r>
    <r>
      <rPr>
        <b/>
        <sz val="22"/>
        <rFont val="宋体"/>
        <charset val="134"/>
        <scheme val="minor"/>
      </rPr>
      <t>可行性、必要性：</t>
    </r>
    <r>
      <rPr>
        <sz val="22"/>
        <rFont val="宋体"/>
        <charset val="134"/>
        <scheme val="minor"/>
      </rPr>
      <t>古拉乡沙堆村海拔较高，缺少村集体产业，前两年试种贝母，目前长势良好，每亩产量400斤，售价1000元-1500元/斤，种植该项目可以有效使农牧民得到增收，同时发展壮大村集体经济。</t>
    </r>
    <r>
      <rPr>
        <b/>
        <sz val="22"/>
        <rFont val="宋体"/>
        <charset val="134"/>
        <scheme val="minor"/>
      </rPr>
      <t xml:space="preserve">
经营主体：</t>
    </r>
    <r>
      <rPr>
        <sz val="22"/>
        <rFont val="宋体"/>
        <charset val="134"/>
        <scheme val="minor"/>
      </rPr>
      <t>村集体+企业</t>
    </r>
    <r>
      <rPr>
        <b/>
        <sz val="22"/>
        <rFont val="宋体"/>
        <charset val="134"/>
        <scheme val="minor"/>
      </rPr>
      <t>（企业名称）</t>
    </r>
  </si>
  <si>
    <t>察隅县古拉乡人民政府</t>
  </si>
  <si>
    <t>社会效益：该项目的实施可为古拉乡增加乡镇产业，切实提升农牧民生活幸福度
经济效益：每亩产量400斤，售价1000元-1500元/斤，种植该项目可以有效使农牧民得到增收，同时发展壮大村集体经济。</t>
  </si>
  <si>
    <t>正在初步设计</t>
  </si>
  <si>
    <t>察隅县古玉乡罗马村犏牛养殖场提升改造项目</t>
  </si>
  <si>
    <t>罗马村</t>
  </si>
  <si>
    <r>
      <rPr>
        <b/>
        <sz val="22"/>
        <rFont val="宋体"/>
        <charset val="134"/>
        <scheme val="minor"/>
      </rPr>
      <t>建设内容</t>
    </r>
    <r>
      <rPr>
        <sz val="22"/>
        <rFont val="宋体"/>
        <charset val="134"/>
        <scheme val="minor"/>
      </rPr>
      <t xml:space="preserve">：屋顶防水和外墙保温；新建100米食槽，加护栏;另加加热饮水槽40米；精料储存加工间安装推拉门;新建干草料储存棚200平米；新建消毒通道1项；水源头沉淀水池修建和过滤、消毒、防冻;饮水管道挖填保温处理;牛圈内及生活区饮水管路敷设:水管防冻;牛圈污水处理池中生活区污水处理池；通电线路改造1项；架设牛活动场架设围网3000米；采购日粮机一台、撒料车一台、夹包机一台、精料粉碎机一台等
</t>
    </r>
    <r>
      <rPr>
        <b/>
        <sz val="22"/>
        <rFont val="宋体"/>
        <charset val="134"/>
        <scheme val="minor"/>
      </rPr>
      <t>可行性、必要性：</t>
    </r>
    <r>
      <rPr>
        <sz val="22"/>
        <rFont val="宋体"/>
        <charset val="134"/>
        <scheme val="minor"/>
      </rPr>
      <t>本次犏牛养殖场提升改造切实可行且十分必要。从技术层面看，门窗修缮、屋顶防水、外墙保温等工程有成熟技术支撑；食槽重建、饮水槽增设等操作难度低。经济上，虽需一定投入，但改造后能提升养殖效率，降低牲畜生病率，减少损失，长期效益显著。改造可改善养殖环境，为犏牛提供舒适空间，利于其生长繁殖；新建消毒通道、处理污水池等能保障卫生安全，降低疫病风险；完善饮水、供电、网络等设施，可提升管理效率。</t>
    </r>
    <r>
      <rPr>
        <b/>
        <sz val="22"/>
        <rFont val="宋体"/>
        <charset val="134"/>
        <scheme val="minor"/>
      </rPr>
      <t xml:space="preserve">
经营主体：</t>
    </r>
    <r>
      <rPr>
        <sz val="22"/>
        <rFont val="宋体"/>
        <charset val="134"/>
        <scheme val="minor"/>
      </rPr>
      <t>村集体+企业</t>
    </r>
    <r>
      <rPr>
        <b/>
        <sz val="22"/>
        <rFont val="宋体"/>
        <charset val="134"/>
        <scheme val="minor"/>
      </rPr>
      <t xml:space="preserve">
</t>
    </r>
  </si>
  <si>
    <t>社会效益：该项目的实施可有效解决古玉乡产业少、产业配套设施短缺的问题，切实提升农牧民生活幸福度
经济效益：项目开工建设期间可以让群众参与务工建设增加收入,项目完成后群众可到牛场务工，村集体有分红，发展壮大村集体经济，带动群众增收。</t>
  </si>
  <si>
    <t>察隅县古玉乡罗马村集中式牲畜棚圈提升改造项目</t>
  </si>
  <si>
    <r>
      <rPr>
        <b/>
        <sz val="22"/>
        <rFont val="宋体"/>
        <charset val="134"/>
        <scheme val="minor"/>
      </rPr>
      <t>建设内容:</t>
    </r>
    <r>
      <rPr>
        <sz val="22"/>
        <rFont val="宋体"/>
        <charset val="134"/>
        <scheme val="minor"/>
      </rPr>
      <t xml:space="preserve">500米食槽加装，护栏加装;另加加热饮水槽100米；新建2000平方米的防雨、防雪棚及雨污分流水道；新建2000米管理区、加工区和牛场道路；采购日粮机一台、撒料车一台、夹包机一台、颗粒饲料机一台、精料粉碎机一台、精料搅拌罐一台、清粪铲车一台、叉车一台；撒粪车一台等
</t>
    </r>
    <r>
      <rPr>
        <b/>
        <sz val="22"/>
        <rFont val="宋体"/>
        <charset val="134"/>
        <scheme val="minor"/>
      </rPr>
      <t>可行性、必要性：</t>
    </r>
    <r>
      <rPr>
        <sz val="22"/>
        <rFont val="宋体"/>
        <charset val="134"/>
        <scheme val="minor"/>
      </rPr>
      <t>从技术层面看，食槽、护栏、加热饮水槽加装，棚圈及道路新建，设备采购与架设等技术成熟，施工团队经验丰富，能保障项目顺利推进。经济上，虽前期投入较大，但改造后能显著提升养殖效率。防雨防雪棚为牲畜提供舒适环境，减少疾病发生；雨污分流水道利于环保；新道路方便运输与管理。先进设备能精准配料、高效清理，降低人力成本。从长远看，项目可提高牲畜产量与质量，增加经济效益。同时，改善的养殖环境符合环保要求，利于可持续发展，是提升集中式牲畜棚圈竞争力的关键。</t>
    </r>
    <r>
      <rPr>
        <b/>
        <sz val="22"/>
        <rFont val="宋体"/>
        <charset val="134"/>
        <scheme val="minor"/>
      </rPr>
      <t xml:space="preserve">
经营主体：</t>
    </r>
    <r>
      <rPr>
        <sz val="22"/>
        <rFont val="宋体"/>
        <charset val="134"/>
        <scheme val="minor"/>
      </rPr>
      <t>村集体+企业</t>
    </r>
  </si>
  <si>
    <t>社会效益：该项目的实施可有效解决古玉乡产业少、产业配套设施短缺的问题，切实提升农牧民生活幸福度
经济效益：项目开工建设期间可以让群众投工投劳增加收入,项目完成后群众可到牛场务工，村集体有分红，发展壮大村集体经济，带动群众增收。</t>
  </si>
  <si>
    <t>察隅县古玉乡玉和村、巴依村养殖场提升改造项目</t>
  </si>
  <si>
    <t>玉和村、巴依村</t>
  </si>
  <si>
    <r>
      <rPr>
        <b/>
        <sz val="22"/>
        <rFont val="宋体"/>
        <charset val="134"/>
        <scheme val="minor"/>
      </rPr>
      <t>建设内容:</t>
    </r>
    <r>
      <rPr>
        <sz val="22"/>
        <rFont val="宋体"/>
        <charset val="134"/>
        <scheme val="minor"/>
      </rPr>
      <t xml:space="preserve">水源头沉淀水池修建及过滤、消毒及防冻;加热水槽120米:饮水管道挖填保温处理;生活区管道淤堵改造和污水处理池改造；采购日粮机一台、撒料车一台、清粪铲车一台、叉车一台;粪污吸污车一台等
</t>
    </r>
    <r>
      <rPr>
        <b/>
        <sz val="22"/>
        <rFont val="宋体"/>
        <charset val="134"/>
        <scheme val="minor"/>
      </rPr>
      <t>可行性、必要性：</t>
    </r>
    <r>
      <rPr>
        <sz val="22"/>
        <rFont val="宋体"/>
        <charset val="134"/>
        <scheme val="minor"/>
      </rPr>
      <t>技术上，沉淀水池修建、管道保温处理及设备采购安装等均有成熟方案和施工经验可依。市场上专业施工团队和设备供应商众多，能保障项目顺利实施。经济方面，虽前期需投入一定资金，但从长远看，回报显著。沉淀水池过滤消毒及加热水槽能确保牲畜饮水安全卫生，减少疾病发生，降低医疗成本。保温管道可避免冬季冻裂，保障供水稳定。生活区管道与污水处理池改造利于环保达标，避免罚款。先进设备能提高饲养、清粪效率，节省人力，提升整体养殖效益。当前养殖场在饮水、排污及饲养管理上存在不足。水源无有效处理，可能含杂质病菌；冬季饮水易冻结，影响牲畜健康。生活区管道淤堵、污水处理不达标会污染环境。传统饲养清粪方式效率低、劳动强度大。因此，实施改造迫在眉睫，是提升养殖质量、实现可持续发展的关键。</t>
    </r>
    <r>
      <rPr>
        <b/>
        <sz val="22"/>
        <rFont val="宋体"/>
        <charset val="134"/>
        <scheme val="minor"/>
      </rPr>
      <t xml:space="preserve">
经营主体：</t>
    </r>
    <r>
      <rPr>
        <sz val="22"/>
        <rFont val="宋体"/>
        <charset val="134"/>
        <scheme val="minor"/>
      </rPr>
      <t>村集体+企业</t>
    </r>
  </si>
  <si>
    <t>察隅县竹瓦根镇嘎达村养殖场提升改造项目</t>
  </si>
  <si>
    <t>嘎达村</t>
  </si>
  <si>
    <r>
      <rPr>
        <b/>
        <sz val="22"/>
        <rFont val="宋体"/>
        <charset val="134"/>
        <scheme val="minor"/>
      </rPr>
      <t>建设内容:</t>
    </r>
    <r>
      <rPr>
        <sz val="22"/>
        <rFont val="宋体"/>
        <charset val="134"/>
        <scheme val="minor"/>
      </rPr>
      <t xml:space="preserve">新建草料仓库195.64㎡，新建饲料棚157.04㎡，新建围栏200m，消毒池，透水砖铺装400㎡，新建道路200m，电气工程，给排水工程，设备及工器具购置。
</t>
    </r>
    <r>
      <rPr>
        <b/>
        <sz val="22"/>
        <rFont val="宋体"/>
        <charset val="134"/>
        <scheme val="minor"/>
      </rPr>
      <t>可行性、必要性：</t>
    </r>
    <r>
      <rPr>
        <sz val="22"/>
        <rFont val="宋体"/>
        <charset val="134"/>
        <scheme val="minor"/>
      </rPr>
      <t xml:space="preserve">该养殖场在养殖过程中存在不合理，现需要对其进行提升。
</t>
    </r>
    <r>
      <rPr>
        <b/>
        <sz val="22"/>
        <rFont val="宋体"/>
        <charset val="134"/>
        <scheme val="minor"/>
      </rPr>
      <t>经营主体：</t>
    </r>
    <r>
      <rPr>
        <sz val="22"/>
        <rFont val="宋体"/>
        <charset val="134"/>
        <scheme val="minor"/>
      </rPr>
      <t>村集体+企业</t>
    </r>
  </si>
  <si>
    <t>察隅县竹瓦根镇人民政府</t>
  </si>
  <si>
    <t>社会效益：该项目建成后，可有效缓解牲畜养殖的饲草供应压力，确保种养殖健康发展，为后期形成种养殖产业链提供重要保障
经济效益：该项目开工建设期间可以让当地农牧民参与建设增加收入。受益户19户103人</t>
  </si>
  <si>
    <t>察隅县2026年竹瓦根镇茯苓种植项目</t>
  </si>
  <si>
    <t>公路沿线</t>
  </si>
  <si>
    <r>
      <rPr>
        <b/>
        <sz val="22"/>
        <rFont val="宋体"/>
        <charset val="134"/>
        <scheme val="minor"/>
      </rPr>
      <t>建设内容:</t>
    </r>
    <r>
      <rPr>
        <sz val="22"/>
        <rFont val="宋体"/>
        <charset val="134"/>
        <scheme val="minor"/>
      </rPr>
      <t>龙古、扎拉、雄久、等村种植茯苓500亩，购置菌包、地表清理工程，修建网围栏等其他附属设施及配套附属设施。（</t>
    </r>
    <r>
      <rPr>
        <b/>
        <sz val="22"/>
        <rFont val="宋体"/>
        <charset val="134"/>
        <scheme val="minor"/>
      </rPr>
      <t>建立长效发展的机制）</t>
    </r>
    <r>
      <rPr>
        <sz val="22"/>
        <rFont val="宋体"/>
        <charset val="134"/>
        <scheme val="minor"/>
      </rPr>
      <t xml:space="preserve">
</t>
    </r>
    <r>
      <rPr>
        <b/>
        <sz val="22"/>
        <rFont val="宋体"/>
        <charset val="134"/>
        <scheme val="minor"/>
      </rPr>
      <t>可行性、必要性：</t>
    </r>
    <r>
      <rPr>
        <sz val="22"/>
        <rFont val="宋体"/>
        <charset val="134"/>
        <scheme val="minor"/>
      </rPr>
      <t>该项目的事实又有效发展壮大村集体经济、增加农牧民收入</t>
    </r>
    <r>
      <rPr>
        <b/>
        <sz val="22"/>
        <rFont val="宋体"/>
        <charset val="134"/>
        <scheme val="minor"/>
      </rPr>
      <t>（销售途径、之前的效益情况写上）。
经营主体：</t>
    </r>
    <r>
      <rPr>
        <sz val="22"/>
        <rFont val="宋体"/>
        <charset val="134"/>
        <scheme val="minor"/>
      </rPr>
      <t>村集体+农户</t>
    </r>
  </si>
  <si>
    <t>社会效益：能够为辖区劳动力提供大量就业岗位，拓宽群众收入渠道，提升群众幸福感。
经济效益：项目开工建设期间可以让当地农牧民参与建设增加收入,项目完成后收益由村集体进行分配。</t>
  </si>
  <si>
    <t>察隅县竹瓦根镇扎拉村蔬菜大棚建设项目</t>
  </si>
  <si>
    <t>扎拉村</t>
  </si>
  <si>
    <r>
      <rPr>
        <b/>
        <sz val="22"/>
        <rFont val="宋体"/>
        <charset val="134"/>
        <scheme val="minor"/>
      </rPr>
      <t>建设内容:</t>
    </r>
    <r>
      <rPr>
        <sz val="22"/>
        <rFont val="宋体"/>
        <charset val="134"/>
        <scheme val="minor"/>
      </rPr>
      <t>新建中大型温室大棚5座（单个1022㎡）及附属设施（化粪池及运输管道：</t>
    </r>
    <r>
      <rPr>
        <b/>
        <sz val="22"/>
        <rFont val="宋体"/>
        <charset val="134"/>
        <scheme val="minor"/>
      </rPr>
      <t>明确内容用途，</t>
    </r>
    <r>
      <rPr>
        <sz val="22"/>
        <rFont val="宋体"/>
        <charset val="134"/>
        <scheme val="minor"/>
      </rPr>
      <t>蔬菜分选清洗设备</t>
    </r>
    <r>
      <rPr>
        <b/>
        <sz val="22"/>
        <rFont val="宋体"/>
        <charset val="134"/>
        <scheme val="minor"/>
      </rPr>
      <t>：是否有必要建设此项内容</t>
    </r>
    <r>
      <rPr>
        <sz val="22"/>
        <rFont val="宋体"/>
        <charset val="134"/>
        <scheme val="minor"/>
      </rPr>
      <t>），占地总面积9198平方米。</t>
    </r>
    <r>
      <rPr>
        <b/>
        <sz val="22"/>
        <rFont val="宋体"/>
        <charset val="134"/>
        <scheme val="minor"/>
      </rPr>
      <t>是否属于四个一批项目</t>
    </r>
    <r>
      <rPr>
        <sz val="22"/>
        <rFont val="宋体"/>
        <charset val="134"/>
        <scheme val="minor"/>
      </rPr>
      <t xml:space="preserve">
</t>
    </r>
    <r>
      <rPr>
        <b/>
        <sz val="22"/>
        <rFont val="宋体"/>
        <charset val="134"/>
        <scheme val="minor"/>
      </rPr>
      <t>可行性、必要性：</t>
    </r>
    <r>
      <rPr>
        <sz val="22"/>
        <rFont val="宋体"/>
        <charset val="134"/>
        <scheme val="minor"/>
      </rPr>
      <t>扎拉村因使用年限较长、极端天气影响、设备老化等，目前出现棚膜破损、骨架锈蚀、灌溉系统故障、温室高度不适用机械等问题，已影响到大棚的正常使用，对蔬菜生长受阻、产量下降、为保障冬天能够正常供应蔬菜，计划对现有的温室大棚进行提升改造，改造后可有效提升农牧民收入（不是新建吗）。</t>
    </r>
    <r>
      <rPr>
        <b/>
        <sz val="22"/>
        <rFont val="宋体"/>
        <charset val="134"/>
        <scheme val="minor"/>
      </rPr>
      <t xml:space="preserve">
经营主体：</t>
    </r>
    <r>
      <rPr>
        <sz val="22"/>
        <rFont val="宋体"/>
        <charset val="134"/>
        <scheme val="minor"/>
      </rPr>
      <t>村集体+合作社</t>
    </r>
  </si>
  <si>
    <t>社会效益：该项目的实施可增加土壤肥力，有效提升扎拉村蔬菜种植条件，达到增产目的。
经济效益：项目开工建设期间可以让当地农牧民参与建设增加收入,项目完成后收益由扎拉村农户自己受益。</t>
  </si>
  <si>
    <t>察隅县下察隅镇沙玛、嘎腰等村茶园家禽生态养殖项目</t>
  </si>
  <si>
    <t>沙玛村、嘎腰村、宗古村</t>
  </si>
  <si>
    <r>
      <rPr>
        <b/>
        <sz val="22"/>
        <rFont val="宋体"/>
        <charset val="134"/>
        <scheme val="minor"/>
      </rPr>
      <t>建设内容:</t>
    </r>
    <r>
      <rPr>
        <sz val="22"/>
        <rFont val="宋体"/>
        <charset val="134"/>
        <scheme val="minor"/>
      </rPr>
      <t>采购家禽900只（鸡鸭鹅各300只，按茶园面积进行划分），新建3栋养殖棚（单栋100平方米）及配套附属工程等</t>
    </r>
    <r>
      <rPr>
        <b/>
        <sz val="22"/>
        <rFont val="宋体"/>
        <charset val="134"/>
        <scheme val="minor"/>
      </rPr>
      <t>（建设内容与投资不匹配）</t>
    </r>
    <r>
      <rPr>
        <sz val="22"/>
        <rFont val="宋体"/>
        <charset val="134"/>
        <scheme val="minor"/>
      </rPr>
      <t>。</t>
    </r>
    <r>
      <rPr>
        <b/>
        <sz val="22"/>
        <rFont val="宋体"/>
        <charset val="134"/>
        <scheme val="minor"/>
      </rPr>
      <t>建议国家资金修建完善基础设施、由企业采购家禽。</t>
    </r>
    <r>
      <rPr>
        <sz val="22"/>
        <rFont val="宋体"/>
        <charset val="134"/>
        <scheme val="minor"/>
      </rPr>
      <t xml:space="preserve">
</t>
    </r>
    <r>
      <rPr>
        <b/>
        <sz val="22"/>
        <rFont val="宋体"/>
        <charset val="134"/>
        <scheme val="minor"/>
      </rPr>
      <t>可行性、必要性：</t>
    </r>
    <r>
      <rPr>
        <sz val="22"/>
        <rFont val="宋体"/>
        <charset val="134"/>
        <scheme val="minor"/>
      </rPr>
      <t xml:space="preserve">生态禽产品市场需求持续向好，该项目有效促进当地群众增收；间接效益明显：显著降低化肥农药使用成本，切实提升茶叶品质与产量。  本项目深入贯彻落实国家乡村振兴战略部署，以生态养殖业为抓手，有力推动农村产业融合发展，为下察隅镇农业高质量发展提供了重要支撑；创新采用"茶园-家禽"生态循环模式，在减少农药使用的同时，有效改善土壤环境，提升土壤肥力，实现资源高效循环利用，有力促进产业绿色可持续发展；通过生态养殖技术应用，全面提升茶叶品质，增强市场竞争力，成功打造特色农产品品牌，有效延伸产业链条，带动饲料供应、运输等相关产业协同发展，形成良好产业集群效应。
</t>
    </r>
    <r>
      <rPr>
        <b/>
        <sz val="22"/>
        <rFont val="宋体"/>
        <charset val="134"/>
        <scheme val="minor"/>
      </rPr>
      <t>经营主体：</t>
    </r>
    <r>
      <rPr>
        <sz val="22"/>
        <rFont val="宋体"/>
        <charset val="134"/>
        <scheme val="minor"/>
      </rPr>
      <t>村集体+企业</t>
    </r>
    <r>
      <rPr>
        <b/>
        <sz val="22"/>
        <rFont val="宋体"/>
        <charset val="134"/>
        <scheme val="minor"/>
      </rPr>
      <t>（企业名称）</t>
    </r>
  </si>
  <si>
    <t>社会效益：该项目实施后，能丰富市场农产品供给，满足居民的日常需求；同时能清除杂草，保障茶产量。
经济效益：可解决就业岗位，还为当地居民经济增收，产业发展都将起到良好的推动作用。受益户201户837人</t>
  </si>
  <si>
    <t>察隅县上察隅镇桑巴亚中村白肉灵芝种植项目</t>
  </si>
  <si>
    <t>桑巴亚中村</t>
  </si>
  <si>
    <r>
      <rPr>
        <b/>
        <sz val="22"/>
        <rFont val="宋体"/>
        <charset val="134"/>
        <scheme val="minor"/>
      </rPr>
      <t>建设内容:</t>
    </r>
    <r>
      <rPr>
        <sz val="22"/>
        <rFont val="宋体"/>
        <charset val="134"/>
        <scheme val="minor"/>
      </rPr>
      <t>田间机耕道工程1项</t>
    </r>
    <r>
      <rPr>
        <b/>
        <sz val="22"/>
        <rFont val="宋体"/>
        <charset val="134"/>
        <scheme val="minor"/>
      </rPr>
      <t>（林下有必要实施此项内容吗）</t>
    </r>
    <r>
      <rPr>
        <sz val="22"/>
        <rFont val="宋体"/>
        <charset val="134"/>
        <scheme val="minor"/>
      </rPr>
      <t>，1.6m高网围栏工程1项，种植林下白肉灵芝400亩，购置菌种、营养袋，地表清理工程等其他附属设施。</t>
    </r>
    <r>
      <rPr>
        <b/>
        <sz val="22"/>
        <rFont val="宋体"/>
        <charset val="134"/>
        <scheme val="minor"/>
      </rPr>
      <t>（建立长效发展机制）</t>
    </r>
    <r>
      <rPr>
        <sz val="22"/>
        <rFont val="宋体"/>
        <charset val="134"/>
        <scheme val="minor"/>
      </rPr>
      <t xml:space="preserve">
</t>
    </r>
    <r>
      <rPr>
        <b/>
        <sz val="22"/>
        <rFont val="宋体"/>
        <charset val="134"/>
        <scheme val="minor"/>
      </rPr>
      <t>可行性、必要性：</t>
    </r>
    <r>
      <rPr>
        <sz val="22"/>
        <rFont val="宋体"/>
        <charset val="134"/>
        <scheme val="minor"/>
      </rPr>
      <t>桑巴亚中村村集体经济薄弱，且地理条件事宜种植白肉灵芝，项目建成后交由桑巴亚中村运营，项目实施将为当地村民提供就业机会，有望带来可观的经济回报。且目前我镇翠兴、岗藏村种植良好，且成品收购价值较高，可有效提升农牧民收入。</t>
    </r>
    <r>
      <rPr>
        <b/>
        <sz val="22"/>
        <rFont val="宋体"/>
        <charset val="134"/>
        <scheme val="minor"/>
      </rPr>
      <t xml:space="preserve">
经营主体：</t>
    </r>
    <r>
      <rPr>
        <sz val="22"/>
        <rFont val="宋体"/>
        <charset val="134"/>
        <scheme val="minor"/>
      </rPr>
      <t>村集体</t>
    </r>
  </si>
  <si>
    <t>察隅县上察隅镇人民政府</t>
  </si>
  <si>
    <t>察隅县上察隅镇格拥村白肉灵芝种植项目</t>
  </si>
  <si>
    <t>格拥村</t>
  </si>
  <si>
    <r>
      <rPr>
        <b/>
        <sz val="22"/>
        <rFont val="宋体"/>
        <charset val="134"/>
        <scheme val="minor"/>
      </rPr>
      <t>建设内容:</t>
    </r>
    <r>
      <rPr>
        <sz val="22"/>
        <rFont val="宋体"/>
        <charset val="134"/>
        <scheme val="minor"/>
      </rPr>
      <t>：</t>
    </r>
    <r>
      <rPr>
        <b/>
        <sz val="22"/>
        <rFont val="宋体"/>
        <charset val="134"/>
        <scheme val="minor"/>
      </rPr>
      <t>田间机耕道工程1项</t>
    </r>
    <r>
      <rPr>
        <sz val="22"/>
        <rFont val="宋体"/>
        <charset val="134"/>
        <scheme val="minor"/>
      </rPr>
      <t>，1.6m高网围栏工程1项，</t>
    </r>
    <r>
      <rPr>
        <b/>
        <sz val="22"/>
        <rFont val="宋体"/>
        <charset val="134"/>
        <scheme val="minor"/>
      </rPr>
      <t>种植林下白肉灵芝</t>
    </r>
    <r>
      <rPr>
        <sz val="22"/>
        <rFont val="宋体"/>
        <charset val="134"/>
        <scheme val="minor"/>
      </rPr>
      <t>200亩，购置菌种、营养袋，地表清理工程等其他附属设施</t>
    </r>
    <r>
      <rPr>
        <b/>
        <sz val="22"/>
        <rFont val="宋体"/>
        <charset val="134"/>
        <scheme val="minor"/>
      </rPr>
      <t>问题同上</t>
    </r>
    <r>
      <rPr>
        <sz val="22"/>
        <rFont val="宋体"/>
        <charset val="134"/>
        <scheme val="minor"/>
      </rPr>
      <t xml:space="preserve">
</t>
    </r>
    <r>
      <rPr>
        <b/>
        <sz val="22"/>
        <rFont val="宋体"/>
        <charset val="134"/>
        <scheme val="minor"/>
      </rPr>
      <t>可行性、必要性：</t>
    </r>
    <r>
      <rPr>
        <sz val="22"/>
        <rFont val="宋体"/>
        <charset val="134"/>
        <scheme val="minor"/>
      </rPr>
      <t>格拥村村集体经济薄弱，且地理条件事宜种植白肉灵芝，项目建成后交由桑巴亚中村运营，项目实施将为当地村民提供就业机会，有望带来可观的经济回报。且目前我镇翠兴、岗藏村种植良好，且成品收购价值较高，可有效提升农牧民收入。</t>
    </r>
    <r>
      <rPr>
        <b/>
        <sz val="22"/>
        <rFont val="宋体"/>
        <charset val="134"/>
        <scheme val="minor"/>
      </rPr>
      <t xml:space="preserve">
经营主体：</t>
    </r>
    <r>
      <rPr>
        <sz val="22"/>
        <rFont val="宋体"/>
        <charset val="134"/>
        <scheme val="minor"/>
      </rPr>
      <t>村集体</t>
    </r>
  </si>
  <si>
    <t>察隅县下察隅镇拉丁村养牛场一体化污水处理设备购置项目</t>
  </si>
  <si>
    <t>拉丁村</t>
  </si>
  <si>
    <r>
      <rPr>
        <b/>
        <sz val="22"/>
        <rFont val="宋体"/>
        <charset val="134"/>
        <scheme val="minor"/>
      </rPr>
      <t>建设内容:</t>
    </r>
    <r>
      <rPr>
        <sz val="22"/>
        <rFont val="宋体"/>
        <charset val="134"/>
        <scheme val="minor"/>
      </rPr>
      <t>拟购置日处理量20m³的一体化污水处理设备1套，其构成部件主要有厌氧塔、高效气浮机、一体化污水处理设备总成、沉淀池、清水池、污泥脱水机等</t>
    </r>
    <r>
      <rPr>
        <b/>
        <sz val="22"/>
        <rFont val="宋体"/>
        <charset val="134"/>
        <scheme val="minor"/>
      </rPr>
      <t xml:space="preserve">
可行性、必要性：</t>
    </r>
    <r>
      <rPr>
        <sz val="22"/>
        <rFont val="宋体"/>
        <charset val="134"/>
        <scheme val="minor"/>
      </rPr>
      <t>为有效提升养牛场的污水处理能力，重点完善污水收集、处理和回用系统建设，采用先进处理工艺，确保出水水质达标排放。健全排水管网系统，实现雨污分流，防止污水外溢污染周边环境，切实保障村庄人居环境的卫生整洁。引用污水处理设备运行稳定可靠，处理效果显著。运行成本可控，项目的实施将显著改善周边居民的生活环境质量，促进畜牧业可持续发展。项目实施后将有效减少污染物排放，改善区域水环境质量，具有显著的生态环境正效益。</t>
    </r>
    <r>
      <rPr>
        <b/>
        <sz val="22"/>
        <rFont val="宋体"/>
        <charset val="134"/>
        <scheme val="minor"/>
      </rPr>
      <t xml:space="preserve">
经营主体：</t>
    </r>
    <r>
      <rPr>
        <sz val="22"/>
        <rFont val="宋体"/>
        <charset val="134"/>
        <scheme val="minor"/>
      </rPr>
      <t>村集体+企业</t>
    </r>
    <r>
      <rPr>
        <b/>
        <sz val="22"/>
        <rFont val="宋体"/>
        <charset val="134"/>
        <scheme val="minor"/>
      </rPr>
      <t>（企业名称）</t>
    </r>
  </si>
  <si>
    <t>社会效益：该项目可以改善拉丁村养牛场排污条件，确保养牛场健康发展</t>
  </si>
  <si>
    <t>林芝市经开区清洁能源产业园建设项目（察隅飞地经济）</t>
  </si>
  <si>
    <r>
      <rPr>
        <b/>
        <sz val="22"/>
        <rFont val="宋体"/>
        <charset val="134"/>
        <scheme val="minor"/>
      </rPr>
      <t>建设内容:</t>
    </r>
    <r>
      <rPr>
        <sz val="22"/>
        <rFont val="宋体"/>
        <charset val="134"/>
        <scheme val="minor"/>
      </rPr>
      <t>在经开区建设40亩清洁能源产业园，水电路讯网和标准化厂房等基础设施，发展察隅县低收入村“飞地经济”。</t>
    </r>
    <r>
      <rPr>
        <b/>
        <sz val="22"/>
        <rFont val="宋体"/>
        <charset val="134"/>
        <scheme val="minor"/>
      </rPr>
      <t>（细化、量化建设内容。）</t>
    </r>
    <r>
      <rPr>
        <sz val="22"/>
        <rFont val="宋体"/>
        <charset val="134"/>
        <scheme val="minor"/>
      </rPr>
      <t xml:space="preserve">
</t>
    </r>
    <r>
      <rPr>
        <b/>
        <sz val="22"/>
        <rFont val="宋体"/>
        <charset val="134"/>
        <scheme val="minor"/>
      </rPr>
      <t>可行性、必要性：</t>
    </r>
    <r>
      <rPr>
        <sz val="22"/>
        <rFont val="宋体"/>
        <charset val="134"/>
        <scheme val="minor"/>
      </rPr>
      <t>我县古拉乡缺乏产业支撑，该项目的建设主要为了增加古拉乡村集体经济收入，确保古拉乡农牧民收如达到全区平均水平。</t>
    </r>
    <r>
      <rPr>
        <b/>
        <sz val="22"/>
        <rFont val="宋体"/>
        <charset val="134"/>
        <scheme val="minor"/>
      </rPr>
      <t xml:space="preserve">
经营主体：</t>
    </r>
    <r>
      <rPr>
        <sz val="22"/>
        <rFont val="宋体"/>
        <charset val="134"/>
        <scheme val="minor"/>
      </rPr>
      <t>村集体+企业</t>
    </r>
    <r>
      <rPr>
        <b/>
        <sz val="22"/>
        <rFont val="宋体"/>
        <charset val="134"/>
        <scheme val="minor"/>
      </rPr>
      <t>（企业名称）</t>
    </r>
  </si>
  <si>
    <t>正在编制利益联结机制</t>
  </si>
  <si>
    <t>社会效益：能够为辖区劳动力提供大量就业岗位，拓宽群众收入渠道，提升群众幸福感。
经济效益：产业园产生收益分红归属古拉乡贫困村民</t>
  </si>
  <si>
    <t>二、巩固提升类（人居环境整治）</t>
  </si>
  <si>
    <t>察隅县察瓦龙乡扎那村基础设施提升项目</t>
  </si>
  <si>
    <t>扎那村</t>
  </si>
  <si>
    <r>
      <rPr>
        <b/>
        <sz val="22"/>
        <rFont val="宋体"/>
        <charset val="134"/>
        <scheme val="minor"/>
      </rPr>
      <t>建设内容：</t>
    </r>
    <r>
      <rPr>
        <sz val="22"/>
        <rFont val="宋体"/>
        <charset val="134"/>
        <scheme val="minor"/>
      </rPr>
      <t xml:space="preserve">道路工程：路面工程3767.11㎡，路基工程3767.11m，交通工程100m，挡土墙工程230m，水沟工程1140m。
</t>
    </r>
    <r>
      <rPr>
        <b/>
        <sz val="22"/>
        <rFont val="宋体"/>
        <charset val="134"/>
        <scheme val="minor"/>
      </rPr>
      <t>可行性、必要性：</t>
    </r>
    <r>
      <rPr>
        <sz val="22"/>
        <rFont val="宋体"/>
        <charset val="134"/>
        <scheme val="minor"/>
      </rPr>
      <t xml:space="preserve">扎那村存在部分道路存在未实现入户情况，该项目的建设可有效改善农牧民出行条件，提升扎那村整村的村容村貌，整体提高农牧民生活幸福感，有利于民族团结，同时提高农牧民生产生活环境，同时促进农牧民增收。
</t>
    </r>
    <r>
      <rPr>
        <b/>
        <sz val="22"/>
        <rFont val="宋体"/>
        <charset val="134"/>
        <scheme val="minor"/>
      </rPr>
      <t>管护机制：</t>
    </r>
    <r>
      <rPr>
        <sz val="22"/>
        <rFont val="宋体"/>
        <charset val="134"/>
        <scheme val="minor"/>
      </rPr>
      <t>项目验收合格后，村委会对所属公共基础设施承担管护责任，引导村民参与，并将日常维护内容纳入村规民约中，对于集体经济较弱的村委会，按照权属关系，由地方政府或者集体经济强的村委会统一管护。管护经费由村集体协调予以解决。</t>
    </r>
  </si>
  <si>
    <t>社会效益：该项目完成后进一步改善该村人居环境，解决群众出行困难和脏乱差现象，提高群众生产生活水平。受益群众156户691人</t>
  </si>
  <si>
    <t>察发改基建〔2025〕15号</t>
  </si>
  <si>
    <t>25年项目库</t>
  </si>
  <si>
    <t>察隅县察瓦龙乡扎那村村内道路建设项目</t>
  </si>
  <si>
    <r>
      <rPr>
        <b/>
        <sz val="22"/>
        <rFont val="宋体"/>
        <charset val="134"/>
        <scheme val="minor"/>
      </rPr>
      <t>建设内容：</t>
    </r>
    <r>
      <rPr>
        <sz val="22"/>
        <rFont val="宋体"/>
        <charset val="134"/>
        <scheme val="minor"/>
      </rPr>
      <t xml:space="preserve">新建220㎜厚C30混凝土道路1765.89m，50*50混凝土边沟2150m,波形护栏1450m，2.5米高毛石挡墙360米，其他附属工程1项。
</t>
    </r>
    <r>
      <rPr>
        <b/>
        <sz val="22"/>
        <rFont val="宋体"/>
        <charset val="134"/>
        <scheme val="minor"/>
      </rPr>
      <t>可行性、必要性：</t>
    </r>
    <r>
      <rPr>
        <sz val="22"/>
        <rFont val="宋体"/>
        <charset val="134"/>
        <scheme val="minor"/>
      </rPr>
      <t xml:space="preserve">扎那村由于219国道改道导致原来的国道变为村内道路，目前是砂石路面状态，雨季经常导致水毁路面泥沙流入村庄内部，影响村内正常通行，该项目的建设可有效改善农牧民出行条件，提升扎那村整村的村容村貌，整体提高农牧民生活幸福感，有利于民族团结，同时提高农牧民生产生活环境，同时促进农牧民增收。
</t>
    </r>
    <r>
      <rPr>
        <b/>
        <sz val="22"/>
        <rFont val="宋体"/>
        <charset val="134"/>
        <scheme val="minor"/>
      </rPr>
      <t>管护机制：</t>
    </r>
    <r>
      <rPr>
        <sz val="22"/>
        <rFont val="宋体"/>
        <charset val="134"/>
        <scheme val="minor"/>
      </rPr>
      <t>项目验收合格后，村委会对所属公共基础设施承担管护责任，引导村民参与，并将日常维护内容纳入村规民约中，对于集体经济较弱的村委会，按照权属关系，由地方政府或者集体经济强的村委会统一管护。管护经费由村集体协调予以解决。</t>
    </r>
  </si>
  <si>
    <t>察隅县察瓦龙乡人民政府</t>
  </si>
  <si>
    <t>察隅县察瓦龙乡珠拉村基础设施提升项目</t>
  </si>
  <si>
    <t>珠拉村</t>
  </si>
  <si>
    <r>
      <rPr>
        <b/>
        <sz val="22"/>
        <rFont val="宋体"/>
        <charset val="134"/>
        <scheme val="minor"/>
      </rPr>
      <t>建设内容：</t>
    </r>
    <r>
      <rPr>
        <sz val="22"/>
        <rFont val="宋体"/>
        <charset val="134"/>
        <scheme val="minor"/>
      </rPr>
      <t xml:space="preserve">拉中组给水工程：新建取水口1座，新建100m³钢筋混凝土蓄水池2座，新建沉砂池1座,减压池3座，DN160衬塑钢管管7000m，新建检查井21座；闸阀21套；挖填方1项。珠学组给水工程DN100衬塑钢管2200m。拉中组排污工程DN315高密度聚乙烯双壁波纹管800m,新建检查井16座；新建化粪池16座；挖填方1项。珠学组排污工程DN315高密度聚乙烯双壁波纹管720m,新建检查井12座；新建化粪池12座；挖填方1项。边坡防护工程：新建3m高毛石混凝土挡墙300m,1200宽截洪沟150m,800宽截洪沟90m。道路工程（拉中组）3000㎡。
</t>
    </r>
    <r>
      <rPr>
        <b/>
        <sz val="22"/>
        <rFont val="宋体"/>
        <charset val="134"/>
        <scheme val="minor"/>
      </rPr>
      <t>可行性、必要性</t>
    </r>
    <r>
      <rPr>
        <sz val="22"/>
        <rFont val="宋体"/>
        <charset val="134"/>
        <scheme val="minor"/>
      </rPr>
      <t xml:space="preserve">：目前珠拉村基础设施修建年限已久，存在破损，且污水管网未全覆盖，该项目的建设可有效改善农牧民出行条件，提升珠拉村整村的村容村貌，整体提高农牧民生活幸福感，有利于民族团结，同时提高灌溉效率。
</t>
    </r>
    <r>
      <rPr>
        <b/>
        <sz val="22"/>
        <rFont val="宋体"/>
        <charset val="134"/>
        <scheme val="minor"/>
      </rPr>
      <t>管护机制：</t>
    </r>
    <r>
      <rPr>
        <sz val="22"/>
        <rFont val="宋体"/>
        <charset val="134"/>
        <scheme val="minor"/>
      </rPr>
      <t>项目验收合格后，村委会对所属公共基础设施承担管护责任，引导村民参与村内道路、路灯等设施的管护，并将日常维护内容纳入村规民约中，对于集体经济较弱的村委会，按照权属关系，由地方政府或者集体经济强的村委会统一管护。管护经费由村集体协调予以解决。</t>
    </r>
  </si>
  <si>
    <t>社会效益：该项目完成后进一步改善该村人居环境，解决群众出行困难和脏乱差现象，提高群众生产生活水平。</t>
  </si>
  <si>
    <t>察隅县察瓦龙乡曲珠村基础设施提升改造项目</t>
  </si>
  <si>
    <t>曲珠村</t>
  </si>
  <si>
    <r>
      <rPr>
        <b/>
        <sz val="22"/>
        <rFont val="宋体"/>
        <charset val="134"/>
        <scheme val="minor"/>
      </rPr>
      <t>建设内容：</t>
    </r>
    <r>
      <rPr>
        <sz val="22"/>
        <rFont val="宋体"/>
        <charset val="134"/>
        <scheme val="minor"/>
      </rPr>
      <t xml:space="preserve">给水工程：新建取水口1座，新建100m³钢筋混凝土蓄水池1座，新建沉砂池1座,DN90PE管2179.2m，DN32PE283.2m，1600×2000排气井7座；1100×1100阀门井7座；∅1000排泥井7座；DN80闸阀7套，DN75排泥阀7套，DN50排气阀7套；开挖土方3579m³；回填土方2500m³；回填中粗砂1070m³；排水工程：DN225高密度聚乙烯双壁波纹管200m,2100×1000跌水井1座，∅1000检查井8座；G1-2SQF化粪池1座；G1-4SQF化粪池1座；开挖土方318m³；回填土方210m³；220厚C30水泥混凝土面路面100㎡。附属工程：新建垃圾池2座。
</t>
    </r>
    <r>
      <rPr>
        <b/>
        <sz val="22"/>
        <rFont val="宋体"/>
        <charset val="134"/>
        <scheme val="minor"/>
      </rPr>
      <t>可行性、必要性：</t>
    </r>
    <r>
      <rPr>
        <sz val="22"/>
        <rFont val="宋体"/>
        <charset val="134"/>
        <scheme val="minor"/>
      </rPr>
      <t>目前曲珠村基础设施完善程度不够，出现破损，需维修、新建及更换一批设施，项目建设后可有效改善饮水问题，</t>
    </r>
    <r>
      <rPr>
        <b/>
        <sz val="22"/>
        <rFont val="宋体"/>
        <charset val="134"/>
        <scheme val="minor"/>
      </rPr>
      <t>便于农牧民出行</t>
    </r>
    <r>
      <rPr>
        <sz val="22"/>
        <rFont val="宋体"/>
        <charset val="134"/>
        <scheme val="minor"/>
      </rPr>
      <t xml:space="preserve">及提升村容村貌，进一步打造高原和美乡村。
</t>
    </r>
    <r>
      <rPr>
        <b/>
        <sz val="22"/>
        <rFont val="宋体"/>
        <charset val="134"/>
        <scheme val="minor"/>
      </rPr>
      <t>管护机制</t>
    </r>
    <r>
      <rPr>
        <sz val="22"/>
        <rFont val="宋体"/>
        <charset val="134"/>
        <scheme val="minor"/>
      </rPr>
      <t>：项目验收合格后，村委会对所属公共基础设施承担管护责任，引导村民参与村内设施的管护，并将日常维护内容纳入村规民约中，对于集体经济较弱的村委会，按照权属关系，由地方政府或者集体经济强的村委会统一管护。管护经费由村集体协调予以解决。</t>
    </r>
  </si>
  <si>
    <t>察隅县察瓦龙乡龙布村基础设施建设项目</t>
  </si>
  <si>
    <t>龙布村</t>
  </si>
  <si>
    <r>
      <rPr>
        <b/>
        <sz val="22"/>
        <rFont val="宋体"/>
        <charset val="134"/>
        <scheme val="minor"/>
      </rPr>
      <t>建设内容：</t>
    </r>
    <r>
      <rPr>
        <sz val="22"/>
        <rFont val="宋体"/>
        <charset val="134"/>
        <scheme val="minor"/>
      </rPr>
      <t xml:space="preserve">新建DN300钢带增强螺旋波纹管（SN8）52.7m，新建DN300焊接钢管210.66m，新建DN200PVC管100m，新建φ1000钢筋砼污水检查井16座，恢复250.6㎡，新建40*40钢筋砼水渠2800.04m，新建50*40钢筋砼水渠951.56m，新建40*40钢筋砼盖板沟118m，新建dn400钢筋砼管75.5m，新建dn500钢筋砼管35m，新建DN500焊接钢管40m及取水口等附属设施。
</t>
    </r>
    <r>
      <rPr>
        <b/>
        <sz val="22"/>
        <rFont val="宋体"/>
        <charset val="134"/>
        <scheme val="minor"/>
      </rPr>
      <t>可行性、必要性：</t>
    </r>
    <r>
      <rPr>
        <sz val="22"/>
        <rFont val="宋体"/>
        <charset val="134"/>
        <scheme val="minor"/>
      </rPr>
      <t>目前龙布村基础设施修建年限已久，存在破损，且污水管网未全覆盖，该项目的建设可</t>
    </r>
    <r>
      <rPr>
        <b/>
        <sz val="22"/>
        <rFont val="宋体"/>
        <charset val="134"/>
        <scheme val="minor"/>
      </rPr>
      <t>有效改善农牧民出行条件？与建设内容不符，</t>
    </r>
    <r>
      <rPr>
        <sz val="22"/>
        <rFont val="宋体"/>
        <charset val="134"/>
        <scheme val="minor"/>
      </rPr>
      <t xml:space="preserve">，提升龙布村整村的村容村貌，整体提高农牧民生活幸福感，有利于民族团结，同时新建排污工程可有效提升龙布村村内环境，提高农牧民生产生活环境，同时促进农牧民增收。
</t>
    </r>
    <r>
      <rPr>
        <b/>
        <sz val="22"/>
        <rFont val="宋体"/>
        <charset val="134"/>
        <scheme val="minor"/>
      </rPr>
      <t>管护机制：</t>
    </r>
    <r>
      <rPr>
        <sz val="22"/>
        <rFont val="宋体"/>
        <charset val="134"/>
        <scheme val="minor"/>
      </rPr>
      <t>项目验收合格后，村委会对所属公共基础设施承担管护责任，引导村民参与村内道路、路灯等设施的管护，并将日常维护内容纳入村规民约中，对于集体经济较弱的村委会，按照权属关系，由地方政府</t>
    </r>
    <r>
      <rPr>
        <b/>
        <sz val="22"/>
        <rFont val="宋体"/>
        <charset val="134"/>
        <scheme val="minor"/>
      </rPr>
      <t>或者（必须明确管护主体）</t>
    </r>
    <r>
      <rPr>
        <sz val="22"/>
        <rFont val="宋体"/>
        <charset val="134"/>
        <scheme val="minor"/>
      </rPr>
      <t>集体经济强的村委会统一管护。管护经费由村集体协调予以解决。</t>
    </r>
  </si>
  <si>
    <t>社会效益：该项目完成后进一步改善该村人居环境，解决群众脏乱差现象，提高群众生产生活条件。</t>
  </si>
  <si>
    <t>察隅县察瓦龙乡扎恩村基础设施建设项目</t>
  </si>
  <si>
    <t>扎恩村</t>
  </si>
  <si>
    <r>
      <rPr>
        <b/>
        <sz val="22"/>
        <rFont val="宋体"/>
        <charset val="134"/>
        <scheme val="minor"/>
      </rPr>
      <t>建设内容：</t>
    </r>
    <r>
      <rPr>
        <sz val="22"/>
        <rFont val="宋体"/>
        <charset val="134"/>
        <scheme val="minor"/>
      </rPr>
      <t xml:space="preserve">明渠1611.56m，盖板沟144.22m,钢筋砼管（C25砼包封）33m，PE给水管（PN1.6）148.24m，闸阀2套，阀门井等。扎恩村托那组：PE给水管259.5m，焊接钢管144.6m，旋波纹管（SN8）598.6m，PVC管195m，新建化粪池2座及挖填方一项等内容
</t>
    </r>
    <r>
      <rPr>
        <b/>
        <sz val="22"/>
        <rFont val="宋体"/>
        <charset val="134"/>
        <scheme val="minor"/>
      </rPr>
      <t>可行性、必要性：</t>
    </r>
    <r>
      <rPr>
        <sz val="22"/>
        <rFont val="宋体"/>
        <charset val="134"/>
        <scheme val="minor"/>
      </rPr>
      <t xml:space="preserve">目前左布村基础设施修建年限已久，存在破损，且污水管网未全覆盖，该项目的建设可有效改善农牧民出行条件？与建设内容不符，提升左布村整村的村容村貌，整体提高农牧民生活幸福感，有利于民族团结，同时新建排污工程可有效提升左布村村内环境，提高农牧民生产生活环境，同时促进农牧民增收。
</t>
    </r>
    <r>
      <rPr>
        <b/>
        <sz val="22"/>
        <rFont val="宋体"/>
        <charset val="134"/>
        <scheme val="minor"/>
      </rPr>
      <t>管护机制：</t>
    </r>
    <r>
      <rPr>
        <sz val="22"/>
        <rFont val="宋体"/>
        <charset val="134"/>
        <scheme val="minor"/>
      </rPr>
      <t>项目验收合格后，村委会对所属公共基础设施承担管护责任，引导村民参与村内道路、路灯等设施的管护，并将日常维护内容纳入村规民约中，对于集体经济较弱的村委会，按照权属关系，由地方政府</t>
    </r>
    <r>
      <rPr>
        <b/>
        <sz val="22"/>
        <rFont val="宋体"/>
        <charset val="134"/>
        <scheme val="minor"/>
      </rPr>
      <t>或者（必须明确管护主体）</t>
    </r>
    <r>
      <rPr>
        <sz val="22"/>
        <rFont val="宋体"/>
        <charset val="134"/>
        <scheme val="minor"/>
      </rPr>
      <t>集体经济强的村委会统一管护。管护经费由村集体协调予以解决。</t>
    </r>
  </si>
  <si>
    <t>社会效益：该项目完成后进一步改善该村人居环境，解决群众脏乱差现象，提高群众生产生活水平。</t>
  </si>
  <si>
    <t>察隅县竹瓦根镇龙古、巴嘎等村补短板项目</t>
  </si>
  <si>
    <t>巴嘎村、龙古村、空档村、目若村、日东片区</t>
  </si>
  <si>
    <r>
      <rPr>
        <b/>
        <sz val="22"/>
        <rFont val="宋体"/>
        <charset val="134"/>
        <scheme val="minor"/>
      </rPr>
      <t>建设内容：</t>
    </r>
    <r>
      <rPr>
        <sz val="22"/>
        <rFont val="宋体"/>
        <charset val="134"/>
        <scheme val="minor"/>
      </rPr>
      <t xml:space="preserve">空档村然巴组村道长400米宽3.5米，入户道路260米宽3.5米。扎拉村：农田灌溉水管DN100PE管6000米，10m³钢筋混凝土蓄水池3座及其附属设施。扎拉村、嘎巴村、空档村、雄久村等修建防疫围栏1000米；雄久村：500*400钢筋混凝土水渠500米；龙古村：改造取水口一处、架空敷设DN200引水钢管1300米。
</t>
    </r>
    <r>
      <rPr>
        <b/>
        <sz val="22"/>
        <rFont val="宋体"/>
        <charset val="134"/>
        <scheme val="minor"/>
      </rPr>
      <t>可行性、必要性：龙古村</t>
    </r>
    <r>
      <rPr>
        <sz val="22"/>
        <rFont val="宋体"/>
        <charset val="134"/>
        <scheme val="minor"/>
      </rPr>
      <t xml:space="preserve">存在汛期水管经常被损坏，为保障饮水安全等需对取水口进行改造并架设钢管，空挡村入户道路存在破损，需进行新建，扎拉村龙田灌溉引水不足需重新引水，雄久村水渠不够需新建水渠等，该项目的建设可有效改善灌溉条件、提高灌溉效率、增加灌溉面积，同时提高农牧民生产生活条件，改善村容村貌。
</t>
    </r>
    <r>
      <rPr>
        <b/>
        <sz val="22"/>
        <rFont val="宋体"/>
        <charset val="134"/>
        <scheme val="minor"/>
      </rPr>
      <t>管护机制：</t>
    </r>
    <r>
      <rPr>
        <sz val="22"/>
        <rFont val="宋体"/>
        <charset val="134"/>
        <scheme val="minor"/>
      </rPr>
      <t>项目验收合格后，村委会对所属公共基础设施承担管护责任，引导村民参与村内设施的管护，并将日常维护内容纳入村规民约中，对于集体经济较弱的村委会，按照权属关系，由地方政府</t>
    </r>
    <r>
      <rPr>
        <b/>
        <sz val="22"/>
        <rFont val="宋体"/>
        <charset val="134"/>
        <scheme val="minor"/>
      </rPr>
      <t>或者（问题同上）</t>
    </r>
    <r>
      <rPr>
        <sz val="22"/>
        <rFont val="宋体"/>
        <charset val="134"/>
        <scheme val="minor"/>
      </rPr>
      <t>集体经济强的村委会统一管护。管护经费由村集体协调予以解决。</t>
    </r>
  </si>
  <si>
    <t>社会效益：该项目完成后可提高农牧民生产生活条件。</t>
  </si>
  <si>
    <t>察隅县古拉乡俄玉村、关龙村基础设施提升建设项目</t>
  </si>
  <si>
    <t>关龙村、俄玉村南雪组</t>
  </si>
  <si>
    <r>
      <rPr>
        <b/>
        <sz val="22"/>
        <rFont val="宋体"/>
        <charset val="134"/>
        <scheme val="minor"/>
      </rPr>
      <t>建设内容：</t>
    </r>
    <r>
      <rPr>
        <sz val="22"/>
        <rFont val="宋体"/>
        <charset val="134"/>
        <scheme val="minor"/>
      </rPr>
      <t xml:space="preserve">俄玉村南雪组：硬化1210平方米，新建排水边沟207米，新建化粪池5座及挖填方一项。关龙村：蓄水池维修一项，新建沉砂池一座，路面硬化20平方米，新建2.5米高路堑墙5米，新建3米高浆砌石挡土墙10米挖填方一项，19座化粪池。
</t>
    </r>
    <r>
      <rPr>
        <b/>
        <sz val="22"/>
        <rFont val="宋体"/>
        <charset val="134"/>
        <scheme val="minor"/>
      </rPr>
      <t>可行性、必要性：</t>
    </r>
    <r>
      <rPr>
        <sz val="22"/>
        <rFont val="宋体"/>
        <charset val="134"/>
        <scheme val="minor"/>
      </rPr>
      <t xml:space="preserve">目前俄玉村基础设施修建年限已久，存在破损，且污水管网损坏，关龙村缺少化粪池等情况，该项目的建设可有效改善农牧民出行条件，提升整村的村容村貌，整体提高农牧民生活幸福感，有利于民族团结，同时新建排污工程可有效提升村内环境，提高农牧民生产生活环境，同时促进农牧民增收。
</t>
    </r>
    <r>
      <rPr>
        <b/>
        <sz val="22"/>
        <rFont val="宋体"/>
        <charset val="134"/>
        <scheme val="minor"/>
      </rPr>
      <t>管护机制：</t>
    </r>
    <r>
      <rPr>
        <sz val="22"/>
        <rFont val="宋体"/>
        <charset val="134"/>
        <scheme val="minor"/>
      </rPr>
      <t>项目验收合格后，村委会对所属公共基础设施承担管护责任，引导村民参与村内道路、路灯等设施的管护，并将日常维护内容纳入村规民约中，对于集体经济较弱的村委会，按照权属关系，由地方政府</t>
    </r>
    <r>
      <rPr>
        <b/>
        <sz val="22"/>
        <rFont val="宋体"/>
        <charset val="134"/>
        <scheme val="minor"/>
      </rPr>
      <t>或者（问题同上）</t>
    </r>
    <r>
      <rPr>
        <sz val="22"/>
        <rFont val="宋体"/>
        <charset val="134"/>
        <scheme val="minor"/>
      </rPr>
      <t>集体经济强的村委会统一管护。管护经费由村集体协调予以解决。</t>
    </r>
  </si>
  <si>
    <t>察隅县竹瓦根镇桑久村基础设施提升改造项目</t>
  </si>
  <si>
    <t>桑久村</t>
  </si>
  <si>
    <r>
      <rPr>
        <b/>
        <sz val="22"/>
        <rFont val="宋体"/>
        <charset val="134"/>
        <scheme val="minor"/>
      </rPr>
      <t>建设内容：</t>
    </r>
    <r>
      <rPr>
        <sz val="22"/>
        <rFont val="宋体"/>
        <charset val="134"/>
        <scheme val="minor"/>
      </rPr>
      <t xml:space="preserve">新建0.4m*0.4m盖板沟340米，维修两户双臂波纹管DN315 156m挖填方工程1项，新建50m³蓄水池1座，DN110PE管1496.95m，DN75PE管1206.02m，DN32PE管560m，排泥井2座，闸阀井5座，硬化1800㎡
</t>
    </r>
    <r>
      <rPr>
        <b/>
        <sz val="22"/>
        <rFont val="宋体"/>
        <charset val="134"/>
        <scheme val="minor"/>
      </rPr>
      <t>可行性、必要性：</t>
    </r>
    <r>
      <rPr>
        <sz val="22"/>
        <rFont val="宋体"/>
        <charset val="134"/>
        <scheme val="minor"/>
      </rPr>
      <t>本项目的实施可以促进桑久村农牧民增收，提高农牧民 生产生活条件，改善村容村貌。</t>
    </r>
    <r>
      <rPr>
        <b/>
        <sz val="22"/>
        <rFont val="宋体"/>
        <charset val="134"/>
        <scheme val="minor"/>
      </rPr>
      <t>（可行性围绕项目能否落地展开没描述 如前置手续办理等）</t>
    </r>
    <r>
      <rPr>
        <sz val="22"/>
        <rFont val="宋体"/>
        <charset val="134"/>
        <scheme val="minor"/>
      </rPr>
      <t xml:space="preserve">
</t>
    </r>
    <r>
      <rPr>
        <b/>
        <sz val="22"/>
        <rFont val="宋体"/>
        <charset val="134"/>
        <scheme val="minor"/>
      </rPr>
      <t>管护机制：</t>
    </r>
    <r>
      <rPr>
        <sz val="22"/>
        <rFont val="宋体"/>
        <charset val="134"/>
        <scheme val="minor"/>
      </rPr>
      <t>项目验收合格后，村委会对所属公共基础设施承担管护责任，引导村民参与，并将日常维护内容纳入村规民约中，对于集体经济较弱的村委会，按照权属关系，由地方政府</t>
    </r>
    <r>
      <rPr>
        <b/>
        <sz val="22"/>
        <rFont val="宋体"/>
        <charset val="134"/>
        <scheme val="minor"/>
      </rPr>
      <t>或者（问题同上）</t>
    </r>
    <r>
      <rPr>
        <sz val="22"/>
        <rFont val="宋体"/>
        <charset val="134"/>
        <scheme val="minor"/>
      </rPr>
      <t>集体经济强的村委会统一管护。管护经费由村集体协调予以解决。</t>
    </r>
  </si>
  <si>
    <t>察隅县察瓦龙乡阿丙村整村推进项目</t>
  </si>
  <si>
    <t>阿丙村</t>
  </si>
  <si>
    <r>
      <rPr>
        <b/>
        <sz val="22"/>
        <rFont val="宋体"/>
        <charset val="134"/>
        <scheme val="minor"/>
      </rPr>
      <t>建设内容：</t>
    </r>
    <r>
      <rPr>
        <sz val="22"/>
        <rFont val="宋体"/>
        <charset val="134"/>
        <scheme val="minor"/>
      </rPr>
      <t xml:space="preserve">阿丙村基础设施庭院整治1项,新建3m高毛石混凝土挡土墙515m,新建垃圾池2座，新建公共厕所71.89㎡，厕所总平给排工程1项，厕所总平电气工程1项。阿丙组排污工程  DN225高密度聚乙烯双壁波纹管446m，DN315高密度聚乙烯双壁波纹管300m,新建检查井18座；新建化粪池9座；挖填方1项，化粪池和人工湿地尾端处理1座。阿丙村灌溉工程 新建50m³钢筋混凝土蓄水池1座，400X400钢筋混凝土水渠400m，闸阀井12座；1.60MPaDN160PE管500m。  
</t>
    </r>
    <r>
      <rPr>
        <b/>
        <sz val="22"/>
        <rFont val="宋体"/>
        <charset val="134"/>
        <scheme val="minor"/>
      </rPr>
      <t>可行性、必要性：</t>
    </r>
    <r>
      <rPr>
        <sz val="22"/>
        <rFont val="宋体"/>
        <charset val="134"/>
        <scheme val="minor"/>
      </rPr>
      <t>本项目的实施可以促进桑久村农牧民增收，提高农牧民 生产生活条件，改善村容村貌。</t>
    </r>
    <r>
      <rPr>
        <b/>
        <sz val="22"/>
        <rFont val="宋体"/>
        <charset val="134"/>
        <scheme val="minor"/>
      </rPr>
      <t>（可行性围绕项目能否落地展开没描述 如前置手续办理等）</t>
    </r>
    <r>
      <rPr>
        <sz val="22"/>
        <rFont val="宋体"/>
        <charset val="134"/>
        <scheme val="minor"/>
      </rPr>
      <t xml:space="preserve">
</t>
    </r>
    <r>
      <rPr>
        <b/>
        <sz val="22"/>
        <rFont val="宋体"/>
        <charset val="134"/>
        <scheme val="minor"/>
      </rPr>
      <t>管护机制：</t>
    </r>
    <r>
      <rPr>
        <sz val="22"/>
        <rFont val="宋体"/>
        <charset val="134"/>
        <scheme val="minor"/>
      </rPr>
      <t>项目验收合格后，村委会对所属公共基础设施承担管护责任，引导村民参与，并将日常维护内容纳入村规民约中，对于集体经济较弱的村委会，按照权属关系，由地方政府</t>
    </r>
    <r>
      <rPr>
        <b/>
        <sz val="22"/>
        <rFont val="宋体"/>
        <charset val="134"/>
        <scheme val="minor"/>
      </rPr>
      <t>或者</t>
    </r>
    <r>
      <rPr>
        <sz val="22"/>
        <rFont val="宋体"/>
        <charset val="134"/>
        <scheme val="minor"/>
      </rPr>
      <t>集体经济强的村委会统一管护。管护经费由村集体协调予以解决。</t>
    </r>
  </si>
  <si>
    <t>三、小型公益性基础设施类</t>
  </si>
  <si>
    <t>10（行业部门出具意见；可行性、必要性雷同内容较多，因按照项目建设内容再细化完善、理由要充分；明确管护单位、不要写或者。</t>
  </si>
  <si>
    <t>察隅县下察隅镇洞冲村防洪排水沟修建项目</t>
  </si>
  <si>
    <t>洞冲村</t>
  </si>
  <si>
    <r>
      <rPr>
        <b/>
        <sz val="22"/>
        <rFont val="宋体"/>
        <charset val="134"/>
        <scheme val="minor"/>
      </rPr>
      <t>建设内容：</t>
    </r>
    <r>
      <rPr>
        <sz val="22"/>
        <rFont val="宋体"/>
        <charset val="134"/>
        <scheme val="minor"/>
      </rPr>
      <t xml:space="preserve">新建排水沟渠420m，新建混凝土倒流墙30m。
</t>
    </r>
    <r>
      <rPr>
        <b/>
        <sz val="22"/>
        <rFont val="宋体"/>
        <charset val="134"/>
        <scheme val="minor"/>
      </rPr>
      <t>可行性、必要性：</t>
    </r>
    <r>
      <rPr>
        <sz val="22"/>
        <rFont val="宋体"/>
        <charset val="134"/>
        <scheme val="minor"/>
      </rPr>
      <t xml:space="preserve">雨季降水量大，排水沟排量小，容易冲刷到路面，影响交通。项目建成后可以有效提高排水量，防止雨水淤积路面。
</t>
    </r>
    <r>
      <rPr>
        <b/>
        <sz val="22"/>
        <rFont val="宋体"/>
        <charset val="134"/>
        <scheme val="minor"/>
      </rPr>
      <t>管护机制：</t>
    </r>
    <r>
      <rPr>
        <sz val="22"/>
        <rFont val="宋体"/>
        <charset val="134"/>
        <scheme val="minor"/>
      </rPr>
      <t>项目验收合格后，村委会对所属公共基础设施承担管护责任，引导村民参设施的管护，并将日常维护内容纳入村规民约中，对于集体经济较弱的村委会，按照权属关系，由地方政府或者集体经济强的村委会统一管护。管护经费由村集体协调予以解决。</t>
    </r>
  </si>
  <si>
    <t>社会效益：项目建成后，可以有效提高防洪排水能力，减少雨季积水情况，改善村民居住和出行环境，便利群众生活出行。</t>
  </si>
  <si>
    <t>察发改基建〔2025〕23号</t>
  </si>
  <si>
    <t>察隅县下察隅镇嘎腰片区、自更等村灌溉设施修建项目</t>
  </si>
  <si>
    <t>嘎腰片区、自更、沙琼</t>
  </si>
  <si>
    <r>
      <rPr>
        <b/>
        <sz val="22"/>
        <rFont val="宋体"/>
        <charset val="134"/>
        <scheme val="minor"/>
      </rPr>
      <t>建设内容：</t>
    </r>
    <r>
      <rPr>
        <sz val="22"/>
        <rFont val="宋体"/>
        <charset val="134"/>
        <scheme val="minor"/>
      </rPr>
      <t xml:space="preserve">沙琼村：新建30*35水渠486.29米，新建40*50水渠302.92米，新建dn500钢筋砼管4米，八字取水口1座。竹尼村：新建30*35水渠558.04米，新建40*40水渠140米，新建40*50水渠40米，新建50*50水渠21米，新建60*60水渠1853.38米，新建dn600钢筋砼管14米。嘎腰村：新建60*60水渠148米，新建dn600钢筋砼管3米，新建DN400焊接钢管24米，管道支墩5座，新建80*50水渠30米，新建1m*0.6m沟盖板30米。自更村：DN160PE管（PN1.6）390.80米，取水口（含过滤池）1座，架空吊管1座，30*30水渠2253米，40*40水渠2759米，40*40钢筋砼盖板沟24米，dn300Ⅱ级钢筋砼管4米。
</t>
    </r>
    <r>
      <rPr>
        <b/>
        <sz val="22"/>
        <rFont val="宋体"/>
        <charset val="134"/>
        <scheme val="minor"/>
      </rPr>
      <t>可行性、必要性：</t>
    </r>
    <r>
      <rPr>
        <sz val="22"/>
        <rFont val="宋体"/>
        <charset val="134"/>
        <scheme val="minor"/>
      </rPr>
      <t xml:space="preserve">目前下察隅镇存在水源不满足灌溉使用、水渠不够等情况，该项目的建设可有效改善下察隅镇灌溉条件、提高灌溉效率、增加灌溉面积。
</t>
    </r>
    <r>
      <rPr>
        <b/>
        <sz val="22"/>
        <rFont val="宋体"/>
        <charset val="134"/>
        <scheme val="minor"/>
      </rPr>
      <t>管护机制：</t>
    </r>
    <r>
      <rPr>
        <sz val="22"/>
        <rFont val="宋体"/>
        <charset val="134"/>
        <scheme val="minor"/>
      </rPr>
      <t>项目验收合格后，村委会对所属公共基础设施承担管护责任，引导村民参与村内道路、路灯等设施的管护，并将日常维护内容纳入村规民约中，对于集体经济较弱的村委会，按照权属关系，由地方政府或者集体经济强的村委会统一管护。管护经费由村集体协调予以解决。</t>
    </r>
  </si>
  <si>
    <t>社会效益：项目建成后，可有效提高水源利用和耕地灌溉效率，提高群众生产生活水平</t>
  </si>
  <si>
    <t>察发改基建〔2025〕4号</t>
  </si>
  <si>
    <t>察隅县古玉乡博学村、然乌学村人饮维修项目</t>
  </si>
  <si>
    <t>博学村、然乌学村</t>
  </si>
  <si>
    <r>
      <rPr>
        <b/>
        <sz val="22"/>
        <rFont val="宋体"/>
        <charset val="134"/>
        <scheme val="minor"/>
      </rPr>
      <t>建设内容：博学村：</t>
    </r>
    <r>
      <rPr>
        <sz val="22"/>
        <rFont val="宋体"/>
        <charset val="134"/>
        <scheme val="minor"/>
      </rPr>
      <t xml:space="preserve">新建沉沙池1座，消毒池1座，PE110管3800米，然乌学村：新建净水池1座，取水口1座，PE110管3500米，PE75管3800米
</t>
    </r>
    <r>
      <rPr>
        <b/>
        <sz val="22"/>
        <rFont val="宋体"/>
        <charset val="134"/>
        <scheme val="minor"/>
      </rPr>
      <t>可行性、必要性</t>
    </r>
    <r>
      <rPr>
        <sz val="22"/>
        <rFont val="宋体"/>
        <charset val="134"/>
        <scheme val="minor"/>
      </rPr>
      <t xml:space="preserve">：该项目的实施能够有效提升村内饮水安全的供水保证率，提高群众生活质量。
</t>
    </r>
    <r>
      <rPr>
        <b/>
        <sz val="22"/>
        <rFont val="宋体"/>
        <charset val="134"/>
        <scheme val="minor"/>
      </rPr>
      <t>管护机制：</t>
    </r>
    <r>
      <rPr>
        <sz val="22"/>
        <rFont val="宋体"/>
        <charset val="134"/>
        <scheme val="minor"/>
      </rPr>
      <t>项目验收合格后，村委会对所属公共基础设施承担管护责任，引导村民参与村内道路、路灯等设施的管护，并将日常维护内容纳入村规民约中，对于集体经济较弱的村委会，按照权属关系，由地方政府</t>
    </r>
    <r>
      <rPr>
        <b/>
        <sz val="22"/>
        <rFont val="宋体"/>
        <charset val="134"/>
        <scheme val="minor"/>
      </rPr>
      <t>或者</t>
    </r>
    <r>
      <rPr>
        <sz val="22"/>
        <rFont val="宋体"/>
        <charset val="134"/>
        <scheme val="minor"/>
      </rPr>
      <t>集体经济强的村委会统一管护。管护经费由村集体协调予以解决。</t>
    </r>
  </si>
  <si>
    <t>社会效益：该项目的实施可以有效提升两个村的冬季用水保证率，提高群众的获得感和幸福感。
经济效益：提高村内居民生产能力和生活质量，有效促进农村经济发展。减少因饮水安全等问题引起的疾病等，节约医疗成本。受益群众237户，1167人</t>
  </si>
  <si>
    <t>正在下概批</t>
  </si>
  <si>
    <t>察隅县下察隅镇塔林村饮水维修改造工程项目</t>
  </si>
  <si>
    <t>塔林村</t>
  </si>
  <si>
    <r>
      <rPr>
        <b/>
        <sz val="22"/>
        <rFont val="宋体"/>
        <charset val="134"/>
        <scheme val="minor"/>
      </rPr>
      <t>建设内容：</t>
    </r>
    <r>
      <rPr>
        <sz val="22"/>
        <rFont val="宋体"/>
        <charset val="134"/>
        <scheme val="minor"/>
      </rPr>
      <t xml:space="preserve">新建DN110管道2.5km，新建蓄水池1座，沉砂池1座，改造供水管网2km等。
</t>
    </r>
    <r>
      <rPr>
        <b/>
        <sz val="22"/>
        <rFont val="宋体"/>
        <charset val="134"/>
        <scheme val="minor"/>
      </rPr>
      <t>可行性、必要性：</t>
    </r>
    <r>
      <rPr>
        <sz val="22"/>
        <rFont val="宋体"/>
        <charset val="134"/>
        <scheme val="minor"/>
      </rPr>
      <t xml:space="preserve">项目建成后可改善提升94户407人饮水安全。
</t>
    </r>
    <r>
      <rPr>
        <b/>
        <sz val="22"/>
        <rFont val="宋体"/>
        <charset val="134"/>
        <scheme val="minor"/>
      </rPr>
      <t>管护机制：</t>
    </r>
    <r>
      <rPr>
        <sz val="22"/>
        <rFont val="宋体"/>
        <charset val="134"/>
        <scheme val="minor"/>
      </rPr>
      <t>项目验收合格后，村委会对所属公共基础设施承担管护责任，引导村民参与，并将日常维护内容纳入村规民约中，对于集体经济较弱的村委会，按照权属关系，由地方政府或者集体经济强的村委会统一管护。管护经费由村集体协调予以解决。</t>
    </r>
  </si>
  <si>
    <t>察隅县水利局</t>
  </si>
  <si>
    <t xml:space="preserve">社会效益：项目建成后可改善提升94户407人饮水安全。
经济效益：进一步带动下察隅镇就近就业，提高群众收入。受益群众94户407人
</t>
  </si>
  <si>
    <t>察隅县2026年农村饮水维修养护工程项目</t>
  </si>
  <si>
    <t>巩固村
迟巴村
宁日村
空挡村
嘎巴村</t>
  </si>
  <si>
    <r>
      <rPr>
        <b/>
        <sz val="22"/>
        <rFont val="宋体"/>
        <charset val="134"/>
        <scheme val="minor"/>
      </rPr>
      <t>建设内容：</t>
    </r>
    <r>
      <rPr>
        <sz val="22"/>
        <rFont val="宋体"/>
        <charset val="134"/>
        <scheme val="minor"/>
      </rPr>
      <t xml:space="preserve">巩固水厂新建取水口1座及DN160PE管600米；迟巴、宁日村新建取水口1座、新建DN160PE管4700米、DN110PE管100米及附属设施；空挡村然巴组取水口新建挡墙长55米、高3米、宽0.5米；嘎巴村新建取水口及DN40PE管2000米等
</t>
    </r>
    <r>
      <rPr>
        <b/>
        <sz val="22"/>
        <rFont val="宋体"/>
        <charset val="134"/>
        <scheme val="minor"/>
      </rPr>
      <t>可行性、必要性：</t>
    </r>
    <r>
      <rPr>
        <sz val="22"/>
        <rFont val="宋体"/>
        <charset val="134"/>
        <scheme val="minor"/>
      </rPr>
      <t xml:space="preserve">项目建成后可改善提升巩固、迟巴、宁日、空挡、嘎巴等村人饮水安全。
</t>
    </r>
    <r>
      <rPr>
        <b/>
        <sz val="22"/>
        <rFont val="宋体"/>
        <charset val="134"/>
        <scheme val="minor"/>
      </rPr>
      <t>管护机制：</t>
    </r>
    <r>
      <rPr>
        <sz val="22"/>
        <rFont val="宋体"/>
        <charset val="134"/>
        <scheme val="minor"/>
      </rPr>
      <t>项目验收合格后，村委会对所属公共基础设施承担管护责任，引导村民参与，并将日常维护内容纳入村规民约中，对于集体经济较弱的村委会，按照权属关系，由地方政府或者集体经济强的村委会统一管护。管护经费由村集体协调予以解决。</t>
    </r>
  </si>
  <si>
    <t>社会效益：全力保障察隅县农牧区群众饮水安全，最大程度消除水毁、年久失修等存在问题短板。
经济效益：进一步带动当地群众就近就业，提高群众收入。</t>
  </si>
  <si>
    <t>察隅县上察隅镇阿扎村农田水利设施提升项目</t>
  </si>
  <si>
    <t>阿扎村</t>
  </si>
  <si>
    <r>
      <rPr>
        <b/>
        <sz val="22"/>
        <rFont val="宋体"/>
        <charset val="134"/>
        <scheme val="minor"/>
      </rPr>
      <t>建设内容：</t>
    </r>
    <r>
      <rPr>
        <sz val="22"/>
        <rFont val="宋体"/>
        <charset val="134"/>
        <scheme val="minor"/>
      </rPr>
      <t>新建100m³蓄水池3座，新建50*50硬化水渠6000米，新建40*40硬化水渠4000米，新建DN200水管2000米。</t>
    </r>
    <r>
      <rPr>
        <b/>
        <sz val="22"/>
        <rFont val="宋体"/>
        <charset val="134"/>
        <scheme val="minor"/>
      </rPr>
      <t xml:space="preserve">
可行性、必要性：</t>
    </r>
    <r>
      <rPr>
        <sz val="22"/>
        <rFont val="宋体"/>
        <charset val="134"/>
        <scheme val="minor"/>
      </rPr>
      <t>项目建成后可有效提升阿扎村灌溉效率，提高生产生活条件。</t>
    </r>
    <r>
      <rPr>
        <b/>
        <sz val="22"/>
        <rFont val="宋体"/>
        <charset val="134"/>
        <scheme val="minor"/>
      </rPr>
      <t xml:space="preserve">
管护机制：</t>
    </r>
    <r>
      <rPr>
        <sz val="22"/>
        <rFont val="宋体"/>
        <charset val="134"/>
        <scheme val="minor"/>
      </rPr>
      <t>项目验收合格后，村委会对所属公共基础设施承担管护责任，引导村民参与，并将日常维护内容纳入村规民约中，对于集体经济较弱的村委会，按照权属关系，由地方政府或者集体经济强的村委会统一管护。管护经费由村集体协调予以解决。</t>
    </r>
  </si>
  <si>
    <t>社会效益：项目建成后，可全面提高的农田灌溉及排水能力</t>
  </si>
  <si>
    <t>察隅县上察隅镇翠兴村、荣玉村、迟巴村农业水利设施提升项目</t>
  </si>
  <si>
    <t>翠兴村、荣玉村、迟巴村</t>
  </si>
  <si>
    <r>
      <rPr>
        <b/>
        <sz val="22"/>
        <rFont val="宋体"/>
        <charset val="134"/>
        <scheme val="minor"/>
      </rPr>
      <t>建设内容：翠兴村</t>
    </r>
    <r>
      <rPr>
        <sz val="22"/>
        <rFont val="宋体"/>
        <charset val="134"/>
        <scheme val="minor"/>
      </rPr>
      <t>新建50*50硬化水渠500米，维修40*40硬化水渠3000米；</t>
    </r>
    <r>
      <rPr>
        <b/>
        <sz val="22"/>
        <rFont val="宋体"/>
        <charset val="134"/>
        <scheme val="minor"/>
      </rPr>
      <t>荣玉村</t>
    </r>
    <r>
      <rPr>
        <sz val="22"/>
        <rFont val="宋体"/>
        <charset val="134"/>
        <scheme val="minor"/>
      </rPr>
      <t>新建60*60硬化水渠800米，新建40*40硬化水渠2200米；</t>
    </r>
    <r>
      <rPr>
        <b/>
        <sz val="22"/>
        <rFont val="宋体"/>
        <charset val="134"/>
        <scheme val="minor"/>
      </rPr>
      <t>迟巴村</t>
    </r>
    <r>
      <rPr>
        <sz val="22"/>
        <rFont val="宋体"/>
        <charset val="134"/>
        <scheme val="minor"/>
      </rPr>
      <t xml:space="preserve">新建DN200水管230米，新建50*50硬化排水沟1200米，新建8m³集水池1座。
</t>
    </r>
    <r>
      <rPr>
        <b/>
        <sz val="22"/>
        <rFont val="宋体"/>
        <charset val="134"/>
        <scheme val="minor"/>
      </rPr>
      <t>可行性、必要性：</t>
    </r>
    <r>
      <rPr>
        <sz val="22"/>
        <rFont val="宋体"/>
        <charset val="134"/>
        <scheme val="minor"/>
      </rPr>
      <t>项目建成后可有效提升灌溉效率，提高生产生活条件。</t>
    </r>
    <r>
      <rPr>
        <b/>
        <sz val="22"/>
        <rFont val="宋体"/>
        <charset val="134"/>
        <scheme val="minor"/>
      </rPr>
      <t xml:space="preserve">
管护机制：</t>
    </r>
    <r>
      <rPr>
        <sz val="22"/>
        <rFont val="宋体"/>
        <charset val="134"/>
        <scheme val="minor"/>
      </rPr>
      <t>项目验收合格后，村委会对所属公共基础设施承担管护责任，引导村民参与，并将日常维护内容纳入村规民约中，对于集体经济较弱的村委会，按照权属关系，由地方政府或者集体经济强的村委会统一管护。管护经费由村集体协调予以解决。</t>
    </r>
  </si>
  <si>
    <t>察隅县察瓦龙乡瓦布村供水提升项目</t>
  </si>
  <si>
    <t>瓦布村</t>
  </si>
  <si>
    <r>
      <rPr>
        <b/>
        <sz val="22"/>
        <rFont val="宋体"/>
        <charset val="134"/>
        <scheme val="minor"/>
      </rPr>
      <t>建设内容</t>
    </r>
    <r>
      <rPr>
        <sz val="22"/>
        <rFont val="宋体"/>
        <charset val="134"/>
        <scheme val="minor"/>
      </rPr>
      <t xml:space="preserve">：新建取水口1座，新建C25钢筋混凝土沉砂池1座，新建100m³C25钢筋混凝土蓄水池3座，新建10，0MPaФ159X10无缝钢管20168m，新建C25钢筋混凝土给水闸阀井51座，新建管道镇墩110处（直管段问距200m布置），新建网围栏480m，新建标识标牌6套，管道工程：10MPaФ59X10无缝钢管21068米，保温材料20168米；闸阀井：DN25排气阀21个，钢制闸阀55个，减压阀2个；沉砂池：钢制闸阀3个，排沙钢管10米。
</t>
    </r>
    <r>
      <rPr>
        <b/>
        <sz val="22"/>
        <rFont val="宋体"/>
        <charset val="134"/>
        <scheme val="minor"/>
      </rPr>
      <t>可行性、必要性：</t>
    </r>
    <r>
      <rPr>
        <sz val="22"/>
        <rFont val="宋体"/>
        <charset val="134"/>
        <scheme val="minor"/>
      </rPr>
      <t xml:space="preserve">本项目的实施可以促进经济发展，提高瓦布村人民生活水平的需要，可大大改善群众的卫生条件.
</t>
    </r>
    <r>
      <rPr>
        <b/>
        <sz val="22"/>
        <rFont val="宋体"/>
        <charset val="134"/>
        <scheme val="minor"/>
      </rPr>
      <t>管护机制：</t>
    </r>
    <r>
      <rPr>
        <sz val="22"/>
        <rFont val="宋体"/>
        <charset val="134"/>
        <scheme val="minor"/>
      </rPr>
      <t>项目验收合格后，村委会对所属公共基础设施承担管护责任，引导村民参与，并将日常维护内容纳入村规民约中，对于集体经济较弱的村委会，按照权属关系，由地方政府或者集体经济强的村委会统一管护。管护经费由村集体协调予以解决。</t>
    </r>
  </si>
  <si>
    <t>社会效益：该通过提供更稳定、清洁的饮用水源，可以显著提高当地居民的生活质量，减少因水质问题引发的疾病。项目的实施过程需要社区成员的合作与参与，这有助于加强社区内部的联系和合作精神。
经济效益：随着饮用水质量的提高，因水污染导致的疾病减少，从而降低了医疗保健成本；改善农村居民生活环境，提高农牧民的幸福感。稳定的供水系统能够支持农业灌溉，提高农作物产量，增加农民收入。项目在建设过程中需要大量的人力物力和建材消耗，因此，当地居民可以参与项目建设，促进就业，增加居民收入，产生经济效益。同时，建材的消耗必将带动建材市场的活跃，促进建材行业的发展，增加当地经济收入，带动经济发展。受益群众55户，242人。</t>
  </si>
  <si>
    <t>察发改基建〔2025〕30号</t>
  </si>
  <si>
    <r>
      <rPr>
        <sz val="24"/>
        <rFont val="宋体"/>
        <charset val="134"/>
        <scheme val="minor"/>
      </rPr>
      <t>察隅县下察隅镇共同、日玛等村基础设施提升项目</t>
    </r>
    <r>
      <rPr>
        <b/>
        <sz val="24"/>
        <rFont val="宋体"/>
        <charset val="134"/>
        <scheme val="minor"/>
      </rPr>
      <t>建议分年度实施</t>
    </r>
  </si>
  <si>
    <r>
      <rPr>
        <sz val="24"/>
        <rFont val="宋体"/>
        <charset val="134"/>
        <scheme val="minor"/>
      </rPr>
      <t>松古村、嘎腰村、共同村、日玛村</t>
    </r>
    <r>
      <rPr>
        <b/>
        <sz val="24"/>
        <rFont val="宋体"/>
        <charset val="134"/>
        <scheme val="minor"/>
      </rPr>
      <t>还有塔林</t>
    </r>
  </si>
  <si>
    <r>
      <rPr>
        <b/>
        <sz val="22"/>
        <rFont val="宋体"/>
        <charset val="134"/>
        <scheme val="minor"/>
      </rPr>
      <t>建设内容：</t>
    </r>
    <r>
      <rPr>
        <sz val="22"/>
        <rFont val="宋体"/>
        <charset val="134"/>
        <scheme val="minor"/>
      </rPr>
      <t>松古村：新建2000米40*50的灌溉水渠，新建DN500钢筋砼管（C25砼包封）1项，混凝土路面硬化1585平方米，钢筋砼盖板沟88米，明沟93米，浆砌石排水沟1317米，跌水井1座等附属设施；嘎腰村：新建挡土墙116米，混凝土路面硬化566平方米，钢筋砼沟盖板164米等附属设施；共同村：破损水渠破除951米，钢筋砼盖板沟1775米等附属设施；</t>
    </r>
    <r>
      <rPr>
        <b/>
        <sz val="22"/>
        <rFont val="宋体"/>
        <charset val="134"/>
        <scheme val="minor"/>
      </rPr>
      <t>塔林村：</t>
    </r>
    <r>
      <rPr>
        <sz val="22"/>
        <rFont val="宋体"/>
        <charset val="134"/>
        <scheme val="minor"/>
      </rPr>
      <t xml:space="preserve">混凝土路面硬化2867平方米，钢筋砼沟盖板1200米等附属设施；日玛村:新建生产道路20cm级配砂砾7800㎡等附属设施，新建取水口1座，50*60灌溉水渠3500米及相关附属设施建设等
</t>
    </r>
    <r>
      <rPr>
        <b/>
        <sz val="22"/>
        <rFont val="宋体"/>
        <charset val="134"/>
        <scheme val="minor"/>
      </rPr>
      <t>可行性、必要性：</t>
    </r>
    <r>
      <rPr>
        <sz val="22"/>
        <rFont val="宋体"/>
        <charset val="134"/>
        <scheme val="minor"/>
      </rPr>
      <t xml:space="preserve">项目区基础设施损毁问题突出，严重影响农业生产发展；实施灌溉条件改善工程可有效提升农业效益；健全排水系统建设可大幅降低群众损失；推进道路条件优化可显著提高运输效率。切实提升群众满意度。  通过提升灌溉水利用系数实现节水目标；完善农田排水设施降低群众损失；强化道路建设提升运输效能；延长基础设施使用年限减少维护支出。技术方案成熟可靠，经济效益显著，社会效益突出，管理措施切实可行，环境影响正面积极。
</t>
    </r>
    <r>
      <rPr>
        <b/>
        <sz val="22"/>
        <rFont val="宋体"/>
        <charset val="134"/>
        <scheme val="minor"/>
      </rPr>
      <t>管护机制：</t>
    </r>
    <r>
      <rPr>
        <sz val="22"/>
        <rFont val="宋体"/>
        <charset val="134"/>
        <scheme val="minor"/>
      </rPr>
      <t>项目验收合格后，村委会对所属公共基础设施承担管护责任，引导村民参与村内道路、路灯等设施的管护，并将日常维护内容纳入村规民约中，对于集体经济较弱的村委会，按照权属关系，由地方政府</t>
    </r>
    <r>
      <rPr>
        <b/>
        <sz val="22"/>
        <rFont val="宋体"/>
        <charset val="134"/>
        <scheme val="minor"/>
      </rPr>
      <t>或者</t>
    </r>
    <r>
      <rPr>
        <sz val="22"/>
        <rFont val="宋体"/>
        <charset val="134"/>
        <scheme val="minor"/>
      </rPr>
      <t>集体经济强的村委会统一管护。管护经费由村集体协调予以解决。</t>
    </r>
  </si>
  <si>
    <t>社会效益：该项目可对缺失或者损毁的村庄基础实施进行查漏补缺，进一步完善村庄基础设施建设，提升村貌。</t>
  </si>
  <si>
    <t>察隅县察瓦龙乡沙布、扎然、左布等村灌溉引水工程建设项目</t>
  </si>
  <si>
    <t>沙布村、扎然村、左布村</t>
  </si>
  <si>
    <r>
      <rPr>
        <b/>
        <sz val="22"/>
        <rFont val="宋体"/>
        <charset val="134"/>
        <scheme val="minor"/>
      </rPr>
      <t>建设内容：</t>
    </r>
    <r>
      <rPr>
        <sz val="22"/>
        <rFont val="宋体"/>
        <charset val="134"/>
        <scheme val="minor"/>
      </rPr>
      <t xml:space="preserve">1、扎然村引水工程：新建取水口1座，新建100m³钢筋混凝土蓄水池1座，新建沉砂池1座,减压池3座，新建DN100衬塑无缝钢管(外设保温厚度100mm)7191.36m，镇墩30个，闸阀井15座；挖填方1项。左布村引水工程：新建取水口1座，新建100m³钢筋混凝土蓄水池1座，新建沉砂池1座,400m索缆管桥1座，新建DN160衬塑无缝钢管(外设保温厚度100mm)4950m，闸阀井10座；减压池3座，镇墩20个，挖填方1项。沙布村引水工程： 新建取水口1座，新建100m³钢筋混凝土蓄水池2座，新建沉砂池2座,400m索缆管桥1座，新建DN100衬塑无缝钢管(外设保温厚度100mm)3896.5m，400X400钢筋混凝土水渠7827m，闸阀井12座；减压池2座，镇墩16个，挖填方1项
</t>
    </r>
    <r>
      <rPr>
        <b/>
        <sz val="22"/>
        <rFont val="宋体"/>
        <charset val="134"/>
        <scheme val="minor"/>
      </rPr>
      <t>可行性、必要性</t>
    </r>
    <r>
      <rPr>
        <sz val="22"/>
        <rFont val="宋体"/>
        <charset val="134"/>
        <scheme val="minor"/>
      </rPr>
      <t xml:space="preserve">：目前沙布村、扎然村、左布村饮水修建年限已久，存在破损，水量小，该项目的建设可有效改善农牧民饮水条件，促进农牧民增收。
</t>
    </r>
    <r>
      <rPr>
        <b/>
        <sz val="22"/>
        <rFont val="宋体"/>
        <charset val="134"/>
        <scheme val="minor"/>
      </rPr>
      <t>管护机制：</t>
    </r>
    <r>
      <rPr>
        <sz val="22"/>
        <rFont val="宋体"/>
        <charset val="134"/>
        <scheme val="minor"/>
      </rPr>
      <t>项目验收合格后，村委会对所属公共基础设施承担管护责任，引导村民参与村内道路、路灯等设施的管护，并将日常维护内容纳入村规民约中，对于集体经济较弱的村委会，按照权属关系，由地方政府</t>
    </r>
    <r>
      <rPr>
        <b/>
        <sz val="22"/>
        <rFont val="宋体"/>
        <charset val="134"/>
        <scheme val="minor"/>
      </rPr>
      <t>或者</t>
    </r>
    <r>
      <rPr>
        <sz val="22"/>
        <rFont val="宋体"/>
        <charset val="134"/>
        <scheme val="minor"/>
      </rPr>
      <t>集体经济强的村委会统一管护。管护经费由村集体协调予以解决。</t>
    </r>
  </si>
  <si>
    <t>四、宜居宜业和美村庄（整村推进类）</t>
  </si>
  <si>
    <t>3行业部门出具意见；可行性、必要性雷同内容较多，因按照项目建设内容再细化完善、理由要充分；明确管护单位、不要写或者。</t>
  </si>
  <si>
    <t>察隅县竹瓦根镇扎嘎村高原和美乡村建设项目</t>
  </si>
  <si>
    <t>扎嘎村</t>
  </si>
  <si>
    <r>
      <rPr>
        <b/>
        <sz val="22"/>
        <rFont val="宋体"/>
        <charset val="134"/>
        <scheme val="minor"/>
      </rPr>
      <t>建设内容：</t>
    </r>
    <r>
      <rPr>
        <sz val="22"/>
        <rFont val="宋体"/>
        <charset val="134"/>
        <scheme val="minor"/>
      </rPr>
      <t xml:space="preserve">对扎嘎村新建1000*600钢筋混凝土水渠300米，新建DN300给水管4930米，新建DN200给水管976米，新建DN100给水管280米，公厕1座，化粪池2个，排污管道452米，新建湿地排污工程2处，村道拓宽180米等
</t>
    </r>
    <r>
      <rPr>
        <b/>
        <sz val="22"/>
        <rFont val="宋体"/>
        <charset val="134"/>
        <scheme val="minor"/>
      </rPr>
      <t>可行性、必要性：</t>
    </r>
    <r>
      <rPr>
        <sz val="22"/>
        <rFont val="宋体"/>
        <charset val="134"/>
        <scheme val="minor"/>
      </rPr>
      <t xml:space="preserve">目前扎嘎村基础设施修建年限已久，存在破损，且污水管网损坏情况，该项目的建设可有效改善农牧民出行条件，提升整村的村容村貌，整体提高农牧民生活幸福感，有利于民族团结，同时新建排污工程可有效提升村内环境，提高农牧民生产生活环境，同时促进农牧民增收。
</t>
    </r>
    <r>
      <rPr>
        <b/>
        <sz val="22"/>
        <rFont val="宋体"/>
        <charset val="134"/>
        <scheme val="minor"/>
      </rPr>
      <t>管护机制：</t>
    </r>
    <r>
      <rPr>
        <sz val="22"/>
        <rFont val="宋体"/>
        <charset val="134"/>
        <scheme val="minor"/>
      </rPr>
      <t>项目验收合格后，村委会对所属公共基础设施承担管护责任，引导村民参与村内道路、路灯等设施的管护，并将日常维护内容纳入村规民约中，对于集体经济较弱的村委会，按照权属关系，由地方政府或者集体经济强的村委会统一管护。管护经费由村集体协调予以解决。</t>
    </r>
  </si>
  <si>
    <t>2026年高原和美乡村建设村庄</t>
  </si>
  <si>
    <t>察隅县上察隅镇桑巴亚中村高原和美乡村建设项目</t>
  </si>
  <si>
    <r>
      <rPr>
        <b/>
        <sz val="22"/>
        <rFont val="宋体"/>
        <charset val="134"/>
        <scheme val="minor"/>
      </rPr>
      <t>建设内容：</t>
    </r>
    <r>
      <rPr>
        <sz val="22"/>
        <rFont val="宋体"/>
        <charset val="134"/>
        <scheme val="minor"/>
      </rPr>
      <t xml:space="preserve">桑巴亚中村新建灌溉水渠1130m、场地平整8445㎡、庭院整治工程1项、电气工程1项、路灯增加（含国旗灯箱）54盏；亚中村饮水工程1项等
</t>
    </r>
    <r>
      <rPr>
        <b/>
        <sz val="22"/>
        <rFont val="宋体"/>
        <charset val="134"/>
        <scheme val="minor"/>
      </rPr>
      <t>可行性、必要性：</t>
    </r>
    <r>
      <rPr>
        <sz val="22"/>
        <rFont val="宋体"/>
        <charset val="134"/>
        <scheme val="minor"/>
      </rPr>
      <t xml:space="preserve">目前桑巴亚中村基础设施完好，但存在灌溉不足等问题，村内环境杂乱的情况，该项目的建设可有效改善农牧民出行条件，提升整村的村容村貌，整体提高农牧民生活幸福感，有利于民族团结，同时新建排污工程可有效提升村内环境，提高农牧民生产生活环境，同时促进农牧民增收。
</t>
    </r>
    <r>
      <rPr>
        <b/>
        <sz val="22"/>
        <rFont val="宋体"/>
        <charset val="134"/>
        <scheme val="minor"/>
      </rPr>
      <t>管护机制：</t>
    </r>
    <r>
      <rPr>
        <sz val="22"/>
        <rFont val="宋体"/>
        <charset val="134"/>
        <scheme val="minor"/>
      </rPr>
      <t>项目验收合格后，村委会对所属公共基础设施承担管护责任，引导村民参与村内道路、路灯等设施的管护，并将日常维护内容纳入村规民约中，对于集体经济较弱的村委会，按照权属关系，由地方政府或者集体经济强的村委会统一管护。管护经费由村集体协调予以解决。</t>
    </r>
  </si>
  <si>
    <t>察隅县上察隅镇布宗村高原和美乡村建设项目</t>
  </si>
  <si>
    <r>
      <rPr>
        <b/>
        <sz val="22"/>
        <rFont val="宋体"/>
        <charset val="134"/>
        <scheme val="minor"/>
      </rPr>
      <t>建设内容：</t>
    </r>
    <r>
      <rPr>
        <sz val="22"/>
        <rFont val="宋体"/>
        <charset val="134"/>
        <scheme val="minor"/>
      </rPr>
      <t>混凝土硬化1445㎡、庭院整治工程1项、新建取水口及蓄水池2座、饮水工程1项、泄洪沟1155m、</t>
    </r>
    <r>
      <rPr>
        <b/>
        <sz val="22"/>
        <rFont val="宋体"/>
        <charset val="134"/>
        <scheme val="minor"/>
      </rPr>
      <t>购置一体化污水处理设备3套（是否有必要再论证）</t>
    </r>
    <r>
      <rPr>
        <sz val="22"/>
        <rFont val="宋体"/>
        <charset val="134"/>
        <scheme val="minor"/>
      </rPr>
      <t xml:space="preserve">。
</t>
    </r>
    <r>
      <rPr>
        <b/>
        <sz val="22"/>
        <rFont val="宋体"/>
        <charset val="134"/>
        <scheme val="minor"/>
      </rPr>
      <t>可行性、必要性：</t>
    </r>
    <r>
      <rPr>
        <sz val="22"/>
        <rFont val="宋体"/>
        <charset val="134"/>
        <scheme val="minor"/>
      </rPr>
      <t xml:space="preserve">目前布宗村基础设施存在破损，饮水量小的情况，该项目的建设可有效改善农牧民出行条件，提升整村的村容村貌，整体提高农牧民生活幸福感，有利于民族团结，提高农牧民生产生活环境，同时促进农牧民增收。
</t>
    </r>
    <r>
      <rPr>
        <b/>
        <sz val="22"/>
        <rFont val="宋体"/>
        <charset val="134"/>
        <scheme val="minor"/>
      </rPr>
      <t>管护机制：</t>
    </r>
    <r>
      <rPr>
        <sz val="22"/>
        <rFont val="宋体"/>
        <charset val="134"/>
        <scheme val="minor"/>
      </rPr>
      <t>项目验收合格后，村委会对所属公共基础设施承担管护责任，引导村民参与村内道路、路灯等设施的管护，并将日常维护内容纳入村规民约中，对于集体经济较弱的村委会，按照权属关系，由地方政府或者集体经济强的村委会统一管护。管护经费由村集体协调予以解决。</t>
    </r>
  </si>
  <si>
    <t>五、扶贫贷款贴息类</t>
  </si>
  <si>
    <t>察隅县贷款贴息项目</t>
  </si>
  <si>
    <t>完成扶贫贷款贴息资金。(利差补贴)</t>
  </si>
  <si>
    <t>墨脱县</t>
  </si>
  <si>
    <t>（一）生产发展类（含产业基础设施配套）</t>
  </si>
  <si>
    <t>墨脱县果幸安置点林下产业种植项目</t>
  </si>
  <si>
    <t>果幸安置点</t>
  </si>
  <si>
    <r>
      <rPr>
        <b/>
        <sz val="22"/>
        <rFont val="宋体"/>
        <charset val="134"/>
        <scheme val="minor"/>
      </rPr>
      <t>建设内容（以下内容都写上）</t>
    </r>
    <r>
      <rPr>
        <sz val="22"/>
        <rFont val="宋体"/>
        <charset val="134"/>
        <scheme val="minor"/>
      </rPr>
      <t>：在果幸安置点发展林下产业种植</t>
    </r>
    <r>
      <rPr>
        <b/>
        <sz val="22"/>
        <rFont val="宋体"/>
        <charset val="134"/>
        <scheme val="minor"/>
      </rPr>
      <t>150亩70万丛（效益分析数据不一致）</t>
    </r>
    <r>
      <rPr>
        <sz val="22"/>
        <rFont val="宋体"/>
        <charset val="134"/>
        <scheme val="minor"/>
      </rPr>
      <t>石斛及农资采购，网围栏等配套设施建设。</t>
    </r>
    <r>
      <rPr>
        <b/>
        <sz val="22"/>
        <rFont val="宋体"/>
        <charset val="134"/>
        <scheme val="minor"/>
      </rPr>
      <t>（建设内容细化、量化）</t>
    </r>
    <r>
      <rPr>
        <sz val="22"/>
        <rFont val="宋体"/>
        <charset val="134"/>
        <scheme val="minor"/>
      </rPr>
      <t xml:space="preserve">
必要性：通过在果幸林区发展石斛种植，既增加新的经济增长点和解决搬迁群众劳动力转移就业问题，又有助于提高搬迁群众的生活质量和幸福感，促进帮辛乡的社会稳定与和谐发展。果幸林区发展林下石斛种植，既能充分利用森林资源，又能减少发展经济对生态环境的破坏，实现生态保护与经济发展的良性互动，推动墨脱县林下经济快速发展。
可行性：1.通过仿野生模式增加种植效益，带动农民增收，促进墨脱林下特色种植产业的发展；2.甘登苗圃基地提升改造项目和特色兰花产业标准化智能栽培建设项目已经竣工验收，为墨脱兰草产业（石斛）提供了坚强保障。3.保护生物多样性，推动社会进步的有效途径；4.调整农林产业结构，促进藏区稳定的需要。
运营主体：林芝市墨脱县甘登为民供销农牧民专业合作社
</t>
    </r>
  </si>
  <si>
    <t>墨脱县林草局</t>
  </si>
  <si>
    <t>联农带农实施方案已完成编制；
尽职调查报告正在编制</t>
  </si>
  <si>
    <r>
      <rPr>
        <sz val="24"/>
        <rFont val="宋体"/>
        <charset val="134"/>
        <scheme val="minor"/>
      </rPr>
      <t>项目仿野生种植金钗石斛</t>
    </r>
    <r>
      <rPr>
        <b/>
        <sz val="24"/>
        <rFont val="宋体"/>
        <charset val="134"/>
        <scheme val="minor"/>
      </rPr>
      <t>70万丛300亩</t>
    </r>
    <r>
      <rPr>
        <sz val="24"/>
        <rFont val="宋体"/>
        <charset val="134"/>
        <scheme val="minor"/>
      </rPr>
      <t>，丰产期达50000kg，石斛每年销售240万归村集体，项目通过种植采摘劳务，群众增收300万元。</t>
    </r>
  </si>
  <si>
    <t>实施方案编制阶段</t>
  </si>
  <si>
    <r>
      <rPr>
        <sz val="24"/>
        <rFont val="宋体"/>
        <charset val="134"/>
        <scheme val="minor"/>
      </rPr>
      <t>墨脱县林下资源</t>
    </r>
    <r>
      <rPr>
        <b/>
        <sz val="24"/>
        <rFont val="宋体"/>
        <charset val="134"/>
        <scheme val="minor"/>
      </rPr>
      <t>科技</t>
    </r>
    <r>
      <rPr>
        <sz val="24"/>
        <rFont val="宋体"/>
        <charset val="134"/>
        <scheme val="minor"/>
      </rPr>
      <t>产业园项目</t>
    </r>
    <r>
      <rPr>
        <b/>
        <sz val="24"/>
        <rFont val="宋体"/>
        <charset val="134"/>
        <scheme val="minor"/>
      </rPr>
      <t>（衔接资金不支持实验性项目）</t>
    </r>
  </si>
  <si>
    <t>西贡安置点</t>
  </si>
  <si>
    <t>建设内容为新建温室大棚10363.92㎡，新建设施用房426.60㎡，移动育苗床采购及其附属工程建设等，
必要性：1.项目建设后将改善西贡安置点群众生产生活需求难题，在西贡安居乐业提升群众的生活质量。
        2.通过发展大棚种植，增加耕作土地，提高经济效益，带动群众增收致富。
        3.为搬迁群众农林产业转型提供工作机会和提高劳动技能，增加就业机会，扩大就业面。
可行性：1.国家政府为搬迁群众提供资金保障和政策支持。
         2.墨脱资源丰富，气候独特，发展种植业适宜。
         3.林业是墨脱最优势的产业，发展林下经济实现发展与生态保护的有机结合。
运营主体：西藏墨脱县辛辛向荣产业开发有限公司</t>
  </si>
  <si>
    <r>
      <rPr>
        <sz val="24"/>
        <rFont val="宋体"/>
        <charset val="134"/>
        <scheme val="minor"/>
      </rPr>
      <t>其产出方案主要为</t>
    </r>
    <r>
      <rPr>
        <b/>
        <sz val="24"/>
        <rFont val="宋体"/>
        <charset val="134"/>
        <scheme val="minor"/>
      </rPr>
      <t>药材的种苗培育</t>
    </r>
    <r>
      <rPr>
        <sz val="24"/>
        <rFont val="宋体"/>
        <charset val="134"/>
        <scheme val="minor"/>
      </rPr>
      <t>和大棚种植。每亩大棚</t>
    </r>
    <r>
      <rPr>
        <b/>
        <sz val="24"/>
        <rFont val="宋体"/>
        <charset val="134"/>
        <scheme val="minor"/>
      </rPr>
      <t>果蔬年产量在1万公斤</t>
    </r>
    <r>
      <rPr>
        <sz val="24"/>
        <rFont val="宋体"/>
        <charset val="134"/>
        <scheme val="minor"/>
      </rPr>
      <t>，按墨脱县果蔬价格12元/公斤，每亩地收入12万，总产值超180万。基本解决帮辛乡</t>
    </r>
    <r>
      <rPr>
        <b/>
        <sz val="24"/>
        <rFont val="宋体"/>
        <charset val="134"/>
        <scheme val="minor"/>
      </rPr>
      <t>蔬菜难</t>
    </r>
    <r>
      <rPr>
        <sz val="24"/>
        <rFont val="宋体"/>
        <charset val="134"/>
        <scheme val="minor"/>
      </rPr>
      <t>问题。药材种苗收入能增加村集体收入。</t>
    </r>
    <r>
      <rPr>
        <b/>
        <sz val="24"/>
        <rFont val="宋体"/>
        <charset val="134"/>
        <scheme val="minor"/>
      </rPr>
      <t>（到底要建什么？？？）</t>
    </r>
  </si>
  <si>
    <t>已取得可研批复</t>
  </si>
  <si>
    <t>墨脱县果幸安置点旅游民宿建设项目</t>
  </si>
  <si>
    <r>
      <rPr>
        <b/>
        <sz val="22"/>
        <rFont val="宋体"/>
        <charset val="134"/>
        <scheme val="minor"/>
      </rPr>
      <t>建设内容：</t>
    </r>
    <r>
      <rPr>
        <sz val="22"/>
        <rFont val="宋体"/>
        <charset val="134"/>
        <scheme val="minor"/>
      </rPr>
      <t>新建果幸文旅民宿3层，建筑面积2400平方米及其附属工程。</t>
    </r>
    <r>
      <rPr>
        <b/>
        <sz val="22"/>
        <rFont val="宋体"/>
        <charset val="134"/>
        <scheme val="minor"/>
      </rPr>
      <t>（行业部门出具意见，建设内容细化、量化，核实造价）</t>
    </r>
    <r>
      <rPr>
        <sz val="22"/>
        <rFont val="宋体"/>
        <charset val="134"/>
        <scheme val="minor"/>
      </rPr>
      <t xml:space="preserve">
可行性：墨脱拥有“中国最后一个通公路的县”、“青藏高原的西双版纳”、“莲花秘境”等独一无二的标签，对游客具有致命的吸引力。安置点房屋通常为统一规划建设，建筑风格相对整齐，基础设施（水、电、路、网）配套较为完善，这为民宿的规模化、标准化开发和后期管理降低了初始成本。打造“民宿+”模式，如“民宿+文化体验”（学跳羌姆舞、学做石锅鸡）、“民宿+轻探险”（徒步、观鸟向导）、“民宿+农业”（茶园、果园采摘）。</t>
    </r>
    <r>
      <rPr>
        <b/>
        <sz val="22"/>
        <rFont val="宋体"/>
        <charset val="134"/>
        <scheme val="minor"/>
      </rPr>
      <t>（可行性要围绕项目建设内容来描述）</t>
    </r>
    <r>
      <rPr>
        <sz val="22"/>
        <rFont val="宋体"/>
        <charset val="134"/>
        <scheme val="minor"/>
      </rPr>
      <t xml:space="preserve">
必要性：墨脱游客数量激增，但县城及周边的优质住宿资源极其稀缺，档次不高，旺季“一房难求”现象突出。果幸安置点建设民宿能有效分流游客，弥补高端、特色住宿市场的空白。传统的酒店模式无法满足现代游客对“深度游”、“体验游”的需求。民宿提供的个性化服务、本地化美食和文化活动，能极大提升游客的满意度和重游意愿。让边境地区的群众留下来、富起来，就是最有效的守边。民宿项目带来的经济效益能增强安置点居民的归属感和幸福感，使他们能安心留在边境，扎根边陲，成为“神圣国土的守护者、幸福家园的建设者”。
该项目不仅是一个经济项目，更是一个政治项目、民生项目和文化项目。它完美契合了国家乡村振兴、兴边富民、文化自信的战略方向，是将墨脱的“绿水青山”转化为群众“金山银山”的最佳路径之一。                                          运营主体：墨脱县莲花圣地国有资产投资有限公司</t>
    </r>
  </si>
  <si>
    <t>墨脱县农业农村局</t>
  </si>
  <si>
    <t>项目建成运营后，拟采用固定收益+分红模式进行经营，预计每年带动就业10人，就业增收60万；年租金60万以上。</t>
  </si>
  <si>
    <r>
      <rPr>
        <sz val="24"/>
        <rFont val="宋体"/>
        <charset val="134"/>
        <scheme val="minor"/>
      </rPr>
      <t>墨脱县墨脱镇米日村梯田“农旅融合”改造提升？项目</t>
    </r>
    <r>
      <rPr>
        <b/>
        <sz val="24"/>
        <rFont val="宋体"/>
        <charset val="134"/>
        <scheme val="minor"/>
      </rPr>
      <t>（不要有引号）</t>
    </r>
  </si>
  <si>
    <t>米日村</t>
  </si>
  <si>
    <r>
      <rPr>
        <sz val="22"/>
        <rFont val="宋体"/>
        <charset val="134"/>
        <scheme val="minor"/>
      </rPr>
      <t>建设内容：米日村现有35户农户承包的85亩水稻梯田改造提升项目，对田埂进行加固、改造，以适宜养殖稻田鱼、小龙虾</t>
    </r>
    <r>
      <rPr>
        <b/>
        <sz val="22"/>
        <rFont val="宋体"/>
        <charset val="134"/>
        <scheme val="minor"/>
      </rPr>
      <t>（是否适合养殖）</t>
    </r>
    <r>
      <rPr>
        <sz val="22"/>
        <rFont val="宋体"/>
        <charset val="134"/>
        <scheme val="minor"/>
      </rPr>
      <t xml:space="preserve">等特色水产，打造“农旅融合”项目。  </t>
    </r>
    <r>
      <rPr>
        <b/>
        <sz val="22"/>
        <rFont val="宋体"/>
        <charset val="134"/>
        <scheme val="minor"/>
      </rPr>
      <t xml:space="preserve">国家资金建设基础设施，生产资料由企业采购。  </t>
    </r>
    <r>
      <rPr>
        <sz val="22"/>
        <rFont val="宋体"/>
        <charset val="134"/>
        <scheme val="minor"/>
      </rPr>
      <t xml:space="preserve">                                                                                 
                                                                                                                                               可行性：1.企业投资意愿强烈：通过与米日村村企交谈，企业有意愿依托该村特有自然风光，打造农旅融合产业，通过“企业+农户”方式，在梯田养殖稻田鱼、小龙虾，进一步丰富全县餐饮品类，让游客吃上墨脱本地新鲜水产，提升墨脱旅游品质。2.资源条件可行：项目区域已有85亩成型水稻田，土地权属清晰，具备连片改造的基础；周边通常有稳定水源，可满足水渠灌溉需求，无需额外新建大型水源工程。3.技术成熟可控：田埂加固为农田改造常规技术，施工工艺简单，质量易把控，后期维护成本低。4.农户意愿强烈：现有农田存在田埂破损、灌溉不便等问题，直接影响农户收益，农户对改造需求迫切，易形成共识，配合项目实施。
必要性：1.是打造米日村旅游品牌的必要需求，G559贯穿米日村，是现阶段进出墨脱县交通要道，实施该项目，可为米日村吃上“旅游饭”托起“金饭碗”提供坚实保障。2. 解决现有生产痛点的迫切需求：当前85亩水稻田存在的田埂老化坍塌问题，导致漏水严重，灌溉水利用率不足60%，干旱时减产风险高。3.保障粮食安全与农户收益的重要基础：水稻是主要粮食作物，项目实施后，85亩稻田抗灾能力增强，亩产可提升10%，年增粮食4.25-6.8吨，既保障粮食产量稳定，又通过降本增收提高农户收入，助力乡村振兴。4.促进农田规模化、标准化发展的必要路径：连片改造后，85亩稻田将形成标准化格局，为后续土地流转、规模化经营奠定基础，吸引新型农业经营主体参与，推动农业现代化进程，长期提升土地价值。
运营主体：富顺县家庭养殖农场</t>
    </r>
  </si>
  <si>
    <t>墨脱镇人民政府</t>
  </si>
  <si>
    <t xml:space="preserve">
联农带农实施方案已完成编制；尽职调查报告正在编制</t>
  </si>
  <si>
    <t>一、经济效益：1.稻田鱼、虾养殖模式无需额外占用更多土地，在种植水稻的同时，通过养殖鱼、虾实现“一水两用、一田双收”。这不仅能保障水稻的基本收益，还能收获鱼、虾等水产品，直接增加农牧民的产出与销售收入。而且，稻田养殖的鱼、虾以天然饵料为主，品质更优，市场认可度和价格通常高于普通养殖产品，可有效提升单位产值；同时，鱼、虾在稻田中捕食害虫、翻动土壤，能减少农药和化肥的使用，降低种植成本，间接提高综合收益。2. 降低生产运输、劳作成本，直接增加农户收入；3.提升土地价值，为规模化经营奠定基础，项目实施后，85亩稻田抗灾能力增强，亩产可提升10%，年增粮食4.25-6.8吨；
二、社会效益：1.保障粮食生产稳定，增强区域粮食安全；2.改善农业生产条件，推动农业现代化；3. 凝聚农户共识，助力乡村治理；
三、生态效益：1.提高水资源利用效率，减少资源浪费；2.减少面源污染，保护生态环境；3. 改善田间生态，提升抗逆性。</t>
  </si>
  <si>
    <t>1，2</t>
  </si>
  <si>
    <t>墨脱县墨脱镇朗杰岗村珞巴民宿建设项目</t>
  </si>
  <si>
    <t>墨脱县墨脱镇朗杰岗村</t>
  </si>
  <si>
    <r>
      <rPr>
        <sz val="22"/>
        <rFont val="宋体"/>
        <charset val="134"/>
        <scheme val="minor"/>
      </rPr>
      <t xml:space="preserve">建设内容：在村农家乐旁建设一栋三层建筑的珞巴特色旅游民宿。新建总面积600平方米、室外硬化工程450平方米、挡土墙63立方米、排水沟70米、总体给排水工程和总体电气工程等附属工程。 </t>
    </r>
    <r>
      <rPr>
        <b/>
        <sz val="22"/>
        <rFont val="宋体"/>
        <charset val="134"/>
        <scheme val="minor"/>
      </rPr>
      <t xml:space="preserve">（文旅部门出具意见）       </t>
    </r>
    <r>
      <rPr>
        <sz val="22"/>
        <rFont val="宋体"/>
        <charset val="134"/>
        <scheme val="minor"/>
      </rPr>
      <t xml:space="preserve">                                                                                                                                                                                                                                                                                                                                                                   可行性：1.地理位置优越:朗杰岗村地处墨脱县墨脱镇，属易地搬迁珞巴民族村，自然风光秀丽，民俗文化丰富，是乡村旅游的理想之地。距离仁青崩景区以及即将建设的仁青崩机场较近，游客服务中心的建设将充分利用这一地理优势，吸引更多游客前来体验。2.市场需求旺盛:随着人们生活水平的提高和旅游消费观念的转变，乡村旅游市场需求持续增长。特别是在节假日和旅游旺季，游客数量激增，现有的接待能力难以满足需求。朗杰岗村民宿的建设将有效缓解这一问题，提升游客满意度。
必要性：一是民宿的建设将极大提升当地的旅游接待能力，为游客提供更加便捷、高效的服务，同时将丰富游客的住宿选择，提升住宿体验。二是促进经济多元化发展:民宿的运营将带动当地餐饮、购物、观光等相关产业的发展，形成产业链效应。这不仅将增加村民的收入来源，还将促进当地经济的多元化发展。三是特色民宿将作为展示当地民俗文化的重要窗口，通过举办民俗活动、展示民俗工艺品等方式，让游客更加深入地了解当地的文化底蕴，促进民俗文化的传承与发展，为墨脱县的乡村旅游发展注入新的活力。                                                                   
运营主体：墨脱县莲花圣地国有资产投资有限公司    </t>
    </r>
  </si>
  <si>
    <t xml:space="preserve">
联农带农实施方案已完成编制；尽职调查报告编制完成</t>
  </si>
  <si>
    <t xml:space="preserve">经济效益：
1.直接经济收益
民宿运营:按8间客房、年均入住率60%计算，预计年收入25-35万元。
2.带动周边经济促进农家乐、餐饮、交通、手工艺品等产业发展，预计带动村集体经济年增收30万元以上。创造就业机会，预计直接提供4-6个就业岗位(如接待员、民宿管家、清洁工等)，间接带动20-30人就业(如农产品销售、导游等)。                          综合年收入:55-65万元，投资回收期预计6-8年。
</t>
  </si>
  <si>
    <r>
      <rPr>
        <sz val="24"/>
        <rFont val="宋体"/>
        <charset val="134"/>
        <scheme val="minor"/>
      </rPr>
      <t>墨脱县墨脱镇朗杰岗村“生态养殖+有机茶”融合发展产业项目</t>
    </r>
    <r>
      <rPr>
        <b/>
        <sz val="24"/>
        <rFont val="宋体"/>
        <charset val="134"/>
        <scheme val="minor"/>
      </rPr>
      <t>（不要有引号）</t>
    </r>
  </si>
  <si>
    <r>
      <rPr>
        <sz val="22"/>
        <rFont val="宋体"/>
        <charset val="134"/>
        <scheme val="minor"/>
      </rPr>
      <t xml:space="preserve">建设内容：打造茶园鸡舍280㎡、32个自动饮水器食槽、鸡蛋保鲜库30㎡、800米长生态观光步道，采购珍珠鸡120只、土鸡100只、藏鸡100只及其他相关配套设施建设。探索“生态养殖+有机茶”融合发展，探索体验式等“农文旅”项目。 </t>
    </r>
    <r>
      <rPr>
        <b/>
        <sz val="22"/>
        <rFont val="宋体"/>
        <charset val="134"/>
        <scheme val="minor"/>
      </rPr>
      <t xml:space="preserve"> 国家资金建设基础设施，生产资料由企业采购。         </t>
    </r>
    <r>
      <rPr>
        <sz val="22"/>
        <rFont val="宋体"/>
        <charset val="134"/>
        <scheme val="minor"/>
      </rPr>
      <t xml:space="preserve">                                                                                                                                                                                     可行性: 一是产业的协同：朗杰岗村现有养殖珍珠鸡，借鉴茶果套种模式，推动朗杰岗村“生态养殖+有机茶”融合发展模式，在现有茶园内划分区域，散养珍珠鸡，确保每只鸡都能在原生态环境中“自由溜达”觅食。鸡粪又作为有机肥滋养茶树，形成“以林养鸡、以肥促茶”的闭环生态链。这不仅降低了养殖成本，更让茶叶的产量和品质都得到显著提升，实现了一地“双丰收”。二是打造景观带，促进旅游产业发展。                                                                                                                                                                        必要性：打造茶园鸡舍，同时为养殖业划定专属区域，化解种养矛盾，拓宽增收渠道，是村域产业稳定与多元发展的刚需。 
运营主体：墨脱县心想事成农民特色产业专业合作社</t>
    </r>
  </si>
  <si>
    <t>联农带农实施方案已完成编制；尽职调查报告编制完成</t>
  </si>
  <si>
    <t xml:space="preserve">一、经济效益，                                                                                                                                                                                                   1.将有效推动朗杰岗村“茶园+”产业，形成种养结合模式，在现有茶园内散养珍珠鸡，可达到清除茶园内杂草和病虫，为茶叶提供有机肥料，同时利于珍珠鸡的生长，实现一地双收，助力村民茶产业年增收增长10%以上，促进朗杰岗村珍珠鸡养殖规模增长2倍以上，直接带动村民经济增收。2.结合朗杰岗村‘康养+旅游’发展模式，吸引游客驻足观看珍珠鸡，体验捡鸡蛋、采茶叶，进一步推动旅游产业发展，带动群众增收 。                                                                                                                                                                                                                            二、生态效益                                                                                                                                                                                                    茶园内，鸡粪又作为有机肥滋养茶树，形成“以林养鸡、以肥促茶”的闭环生态链。这不仅降低了养殖成本，更让茶叶的产量和品质都得到显著提升，实现了一地“双丰收”。                                                                                              </t>
  </si>
  <si>
    <t>墨脱县墨脱镇亚让村茶产业配套建设项目</t>
  </si>
  <si>
    <t>墨脱镇亚让村</t>
  </si>
  <si>
    <t>新建长512.8m，宽2.5m硬化道路、排水边沟520米、挡土墙50米等工程。
可行性：茶园现有道路未通，群众运输茶青需转运，群众意愿强烈，支持该项目；该地块经自然资源局核实为道路用地，用地政策可行；
必要性：该项目的实施，可进一步减少群众转运成本，减少劳动成本的投入，现有土路降雨后泥泞难行，急需改造。管护单位：亚让村村委会</t>
  </si>
  <si>
    <t>非营利性项目，无利益联结机制</t>
  </si>
  <si>
    <t>为茶园修路，提升茶园基础设施配套</t>
  </si>
  <si>
    <t>财政批复已取得</t>
  </si>
  <si>
    <t>墨脱县帮辛乡西贡安置点乡村旅游民宿建设项目</t>
  </si>
  <si>
    <r>
      <rPr>
        <sz val="22"/>
        <rFont val="宋体"/>
        <charset val="134"/>
        <scheme val="minor"/>
      </rPr>
      <t>建设内容：在西贡安置点新建一栋民宿，总建筑面积2160㎡，共3层，其中包括一层建筑面积为720㎡，主要功能为配套商业及接待大厅，二层至三层为民宿，每层民宿12套，每套建筑面积55㎡，共计24套，以及配套基础设施等。</t>
    </r>
    <r>
      <rPr>
        <b/>
        <sz val="22"/>
        <rFont val="宋体"/>
        <charset val="134"/>
        <scheme val="minor"/>
      </rPr>
      <t xml:space="preserve">表述内容涉嫌楼堂馆所，建议再斟酌。（文旅部门出具意见）   </t>
    </r>
    <r>
      <rPr>
        <sz val="22"/>
        <rFont val="宋体"/>
        <charset val="134"/>
        <scheme val="minor"/>
      </rPr>
      <t xml:space="preserve">  
可行性：搬迁后，帮辛乡人口规模和经济水平将不断提升，乡区内生产生活物资交易、餐饮娱乐、金融服务等需求逐步增加，亟需</t>
    </r>
    <r>
      <rPr>
        <b/>
        <sz val="22"/>
        <rFont val="宋体"/>
        <charset val="134"/>
        <scheme val="minor"/>
      </rPr>
      <t>集中建设综合性商业载体(负面清单)。</t>
    </r>
    <r>
      <rPr>
        <sz val="22"/>
        <rFont val="宋体"/>
        <charset val="134"/>
        <scheme val="minor"/>
      </rPr>
      <t>项目选址条件成熟，交通便利，周边辐射范围广，市场前景可观；加之国家和自治区持续出台支持乡村产业和新型城镇化建设的政策，项目具有较强的可行性。
必要性：一是满足群众日益增长的消费和服务需求，提升乡区商业配套水平；二是为返乡创业人员、本地合作社、个体工商户提供集中经营场所，推动产业集聚；三是改善乡内公共服务和商业环境，提升乡镇形象和吸引力；四是壮大乡集体经济和增加农民收入，推动乡村旅游、农产品销售、餐饮住宿等多元发展。
运营主体：村合作社</t>
    </r>
  </si>
  <si>
    <t>墨脱县帮辛乡人民政府</t>
  </si>
  <si>
    <t>尽职调查报告不用，联农方案已编制</t>
  </si>
  <si>
    <t>经济效益：通过商铺租赁、物业管理等方式为乡集体带来长期稳定收益，同时吸引外来消费资金，扩大乡镇经济总量。
社会效益：为群众提供更便利、更优质的商业和公共服务，提升生活质量和乡区综合承载能力。
就业效益：在建设和运营过程中创造施工、管理、商业服务等岗位，增加本地就业机会。
产业带动效益：促进农产品展销、餐饮服务、手工艺品销售等相关产业的发展，推动一二三产业融合。
长远效益：商住楼将成为乡镇商业核心区和发展载体，提升乡区整体形象与集聚力，为乡村振兴注入持续动力。</t>
  </si>
  <si>
    <t>墨脱县格当乡格当村配套产业建设项目</t>
  </si>
  <si>
    <t>墨脱县格当乡格当村</t>
  </si>
  <si>
    <r>
      <rPr>
        <sz val="22"/>
        <rFont val="宋体"/>
        <charset val="134"/>
        <scheme val="minor"/>
      </rPr>
      <t>在格当村格当卡新建连栋蔬菜温室大棚，占地约为450亩，大棚采用po薄膜+镀锌钢管标准化组装。</t>
    </r>
    <r>
      <rPr>
        <b/>
        <sz val="22"/>
        <rFont val="宋体"/>
        <charset val="134"/>
        <scheme val="minor"/>
      </rPr>
      <t>（建设内容细化、量化）</t>
    </r>
    <r>
      <rPr>
        <sz val="22"/>
        <rFont val="宋体"/>
        <charset val="134"/>
        <scheme val="minor"/>
      </rPr>
      <t xml:space="preserve">
可行性：1.格当村自然条件适宜，夏无酷暑冬无严寒，建成后可种植多种高附加价值作物（格当辣椒等）：2、蔬菜自给量不足，该项目建成可以有效降低群众蔬菜消费负担，还可为重大项目保供给。3、有机种植模式可实现循环农业。
必要性：1、发展辣椒等支撑产业，增加人均耕作面积，从而增加农牧民收入，巩固脱贫攻坚成果。2、实现生态种植，大棚种植对自然环境影响较小，可降低因环境造成的种植风险，符合我县生态富县发展定位。
运营主体：西藏佳尔汇商贸有限公司</t>
    </r>
  </si>
  <si>
    <t>墨脱县格当乡人民政府</t>
  </si>
  <si>
    <t>联农方案已编制完成，尽职调查报告正在编制，</t>
  </si>
  <si>
    <t>提高格当乡蔬菜供给能力，增加群众收入，为后期G219开通后，提升格当乡服务水平</t>
  </si>
  <si>
    <t>墨脱县格当乡占根卡村生态游道路建设项目</t>
  </si>
  <si>
    <t>墨脱县格当乡占根卡村</t>
  </si>
  <si>
    <r>
      <rPr>
        <sz val="22"/>
        <rFont val="宋体"/>
        <charset val="134"/>
        <scheme val="minor"/>
      </rPr>
      <t>在占根卡村与边防路之间原有土路的基础上修建3.5km长，3m宽的巡边硬化道路，开发观鸟资源，修建观鸟平台、生态休息亭与公厕，增加挡墙和管涵工程等相关配套附属设施。</t>
    </r>
    <r>
      <rPr>
        <b/>
        <sz val="22"/>
        <rFont val="宋体"/>
        <charset val="134"/>
        <scheme val="minor"/>
      </rPr>
      <t>（行业部门出具审核意见，建设内容细化、量化）</t>
    </r>
    <r>
      <rPr>
        <sz val="22"/>
        <rFont val="宋体"/>
        <charset val="134"/>
        <scheme val="minor"/>
      </rPr>
      <t xml:space="preserve">
项目建设可行性
1.丰富的观鸟资源基础：占根卡村地处雅鲁藏布大峡谷国家级自然保护区核心地带，海拔跨度大，有原始森林、高山草甸及裸岩峭壁生境类型，为鸟类提供了绝佳栖息环境。这里能观测到白尾梢虹雉、棕尾虹雉等国家一级保护鸟类，还有多种明星鸟种，是观鸟爱好者的天堂，具备发展观鸟游的良好条件;2.群众保护意识提升：群众从 “旁观者” 转变为 “守护者”，通过生态管护岗位、自然教育参与等方式，实现了保护与发展的双赢。必要性：1.格当乡地处边境地区，修建道路有助于将乡村与边防哨位更好地串联起来，提高边境管控能力，对于强边固边具有重要意义。2.建设观鸟巡边游道路，可开发观鸟旅游资源，吸引更多游客和观鸟爱好者前来，带动餐饮、住宿等相关产业发展，增加村民收入。助力乡村振兴对我村至水源地便道进行加宽，再从左侧连通至AZL项目物资运输便道继续加宽至水源地延伸区域管护单位：占根卡村村委会</t>
    </r>
  </si>
  <si>
    <t>迎接G219国道通车机遇，增加群众收入</t>
  </si>
  <si>
    <t>墨脱县格当乡农贸市场及仓储园区建设项目</t>
  </si>
  <si>
    <r>
      <rPr>
        <sz val="24"/>
        <rFont val="宋体"/>
        <charset val="134"/>
        <scheme val="minor"/>
      </rPr>
      <t>格当乡</t>
    </r>
    <r>
      <rPr>
        <b/>
        <sz val="24"/>
        <rFont val="宋体"/>
        <charset val="134"/>
        <scheme val="minor"/>
      </rPr>
      <t>小集镇（小集镇不支持，是否为格当村覆盖全乡行政村）</t>
    </r>
  </si>
  <si>
    <r>
      <rPr>
        <sz val="22"/>
        <rFont val="宋体"/>
        <charset val="134"/>
        <scheme val="minor"/>
      </rPr>
      <t>建设内容：建设2000㎡钢构主体物流库房、1000㎡钢构主体农贸市场及其给排水系统、供用电系统、垃圾收集点、公共卫生间、室</t>
    </r>
    <r>
      <rPr>
        <b/>
        <sz val="22"/>
        <rFont val="宋体"/>
        <charset val="134"/>
        <scheme val="minor"/>
      </rPr>
      <t>外停车场（负面清单）（建设内容细化、量化）</t>
    </r>
    <r>
      <rPr>
        <sz val="22"/>
        <rFont val="宋体"/>
        <charset val="134"/>
        <scheme val="minor"/>
      </rPr>
      <t xml:space="preserve">                                                                                    
一、项目必要性 
- 解决农副产品流通痛点：格当乡作为农业产区，农副产品易因缺乏仓储设施导致保鲜困难、损耗率高，且无固定交易场所，制约销售效率，项目可填补这一空白。
- 满足民生与经济发展需求：随着农业规模化发展，现有基础设施无法匹配产量增长，亟需通过仓储、市场、加工设施的完善，带动农户增收和区域农业产业化。
二、项目可行性
- 资源基础扎实：格当乡具备辣椒等农副产品的种植基础，原材料供应有保障，为加工和销售提供稳定支撑。
- 政策环境支持：国家及地方对乡村振兴、农业产业升级的政策倾斜，可为项目提供资金、审批等方面的支持。
- 建设条件成熟：项目规划的仓储、市场、加工厂均为成熟的建筑及设施类型，技术门槛较低，且当地劳动力可满足建设及运营需求。
运营主体：西藏佳尔汇商贸有限公司</t>
    </r>
  </si>
  <si>
    <t>1.经济效益：仓储物流点减少农产品损耗（预计降低损耗率15%-20%）；农贸市场规范交易流程，提升流通效率；辣椒加工厂可使产品附加值提升30%以上，带动农户年均增收。
2.社会效益：提供就业岗位（建设及运营阶段预计创造数十个岗位），促进当地劳动力就近就业；完善乡村基础设施，改善居民生活及交易环境。
3.产业效益：推动当地农业从“种植”向“加工+销售”全链条发展，形成特色农产品产业集群，增强区域农业抗风险能力和可持续发展能力。</t>
  </si>
  <si>
    <r>
      <rPr>
        <sz val="24"/>
        <rFont val="宋体"/>
        <charset val="134"/>
        <scheme val="minor"/>
      </rPr>
      <t>墨脱县格当乡德吉村饮用水净化项目</t>
    </r>
    <r>
      <rPr>
        <b/>
        <sz val="24"/>
        <rFont val="宋体"/>
        <charset val="134"/>
        <scheme val="minor"/>
      </rPr>
      <t>（项目名称与建设内容要对应</t>
    </r>
    <r>
      <rPr>
        <sz val="24"/>
        <rFont val="宋体"/>
        <charset val="134"/>
        <scheme val="minor"/>
      </rPr>
      <t>）</t>
    </r>
  </si>
  <si>
    <t>墨脱县格当乡德吉村</t>
  </si>
  <si>
    <r>
      <rPr>
        <sz val="22"/>
        <rFont val="宋体"/>
        <charset val="134"/>
        <scheme val="minor"/>
      </rPr>
      <t>建设内容：厂房、无菌车间300㎡及加工罐装设备100万元（</t>
    </r>
    <r>
      <rPr>
        <b/>
        <sz val="22"/>
        <rFont val="宋体"/>
        <charset val="134"/>
        <scheme val="minor"/>
      </rPr>
      <t>建设内容细化、量化）</t>
    </r>
    <r>
      <rPr>
        <sz val="22"/>
        <rFont val="宋体"/>
        <charset val="134"/>
        <scheme val="minor"/>
      </rPr>
      <t xml:space="preserve">                  
一、项目必要性1. 保障饮用水安全：现有饮用水源存在水质不稳定、净化处理不足等问题，纯净水厂可通过专业设备净化水质，满足机关事业单位及群众对安全饮用水的基本需求，降低因水质问题引发的健康风险。2.填补供水设施缺口：当前格当乡缺乏规模化、标准化的饮用水供应设施，难以保障集中供水需求，项目建设能完善当地基础民生设施，解决饮水保障“最后一公里”问题。3.适应发展需求：随着格当乡人口增长或经济活动增加，对安全饮用水的需求量上升，纯净水厂可提升供水稳定性和质量，支撑区域发展。
二、项目可行性1.需求明确：机关事业单位及群众对安全饮用水有刚性需求，市场基础稳定，项目建成后易形成稳定的用户群体。2.技术成熟：纯净水生产技术（如过滤、消毒等工艺）已较为成熟，设备采购和安装难度低，适合乡镇级项目落地。3.运营可持续：面向机关单位可采用集中采购模式，面向群众可通过合理定价覆盖成本，具备长期运营的基础条件。
运营主体：西藏佳尔汇商贸有限公司</t>
    </r>
  </si>
  <si>
    <t>1.直接收益：通过向机关事业单位和群众供应纯净水，可产生稳定的销售收入，逐步回收厂房建设及设备投入成本（具体周期需结合当地用水量和定价测算）。
2.成本节约：相比分散采购桶装水或其他饮用水，集中供应可降低机关单位的饮水成本；同时，减少因水质问题可能产生的医疗支出，间接提升居民消费能力。
3.带动效应：项目运营可提供少量就业岗位（如设备维护、配送等），增加当地居民收入，助力乡镇经济微循环。</t>
  </si>
  <si>
    <t>墨脱县德兴乡农旅融合综合区建设项目</t>
  </si>
  <si>
    <t>德兴村</t>
  </si>
  <si>
    <r>
      <rPr>
        <sz val="22"/>
        <rFont val="宋体"/>
        <charset val="134"/>
        <scheme val="minor"/>
      </rPr>
      <t>建设内容：新建农旅融合一体综合区2700平方米（含地面三层，地下一层），其中地下一层主要为设备用房，地面一层为民宿接待大厅、农特产品展销区、公共休息区，地面二、三层为民宿房间，预计共26间房。新建场地硬化421平方米、新建场地围墙123米等，附属给排水工程、电气工程等相关配套工程。</t>
    </r>
    <r>
      <rPr>
        <b/>
        <sz val="22"/>
        <rFont val="宋体"/>
        <charset val="134"/>
        <scheme val="minor"/>
      </rPr>
      <t xml:space="preserve">表述内容涉嫌楼堂馆所，建议再斟酌。（文旅部门出具意见）  </t>
    </r>
    <r>
      <rPr>
        <sz val="22"/>
        <rFont val="宋体"/>
        <charset val="134"/>
        <scheme val="minor"/>
      </rPr>
      <t xml:space="preserve">
可行性：一是产业发展的可行性。积极分担墨脱县的发展承载能力，随着德兴大桥的建成，产业、配套等工作重心逐步过渡到德兴乡，相应的承载能力也逐步提升，建成该项目可有效展示德兴乡农旅融合发展成果，形成德兴窗口，积极宣传本地优质资源。
二是地理区位的可行。该项目建设符合群众对德兴“新区”建设和参与4A级景区发展的客观需求，且该建设项目位于未来果果塘4A级景区中枢地段，项目升值潜力巨大，建设场地靠近建成区，交通方便，有利于建筑材料运输，且德兴乡内劳动力众多，技术工种和普通工种储量丰富，满足施工需求，该项目是符合用地条件的，且对各类风险防控，德兴乡人民政府将严格按照风险评估手续逐一制定。
三是经济发展的可行。该项目建成投入后，可有效带动群众增收，经济效益以分红形式发放到群众手上，预计增加管理岗位、销售岗位、导览岗位、客服服务等岗位8个，年工资性收入35万元；后续经营管理上，村集体负责日常维护，企业负责运营管理，预计村集体经济年增收165.41万元。
必要性：随着旅游业的蓬勃发展，果果塘景区作为吸引游客的核心区域，其配套设施的完善程度直接影响到游客的满意度、旅游体验的深度以及地方经济的繁荣。墨脱县德兴乡农旅融合综合区建设项目的建设，作为提升景区综合竞争力的重要举措，其必要性体现在多个维度，包括游客需求满足、促进经济发展、丰富旅游体验、地方文化传承、基础设施配套、增加就业机会、服务品质提升以及区域资源整合等方面。另外，本项目通过分红模式，使村集体经济得到收益，建立“飞地经济”模式，让墨脱县德兴乡农旅融合综合区这个德兴新区经济发展的重要引擎与飞地经济模式进行结合，使之成为推动德兴新区经济转型升级、实现高质量发展的有效途径。因此，该项目的建设是必要的。
运营主体：村股份经济合作社+企业</t>
    </r>
  </si>
  <si>
    <t>墨脱县德兴乡人民政府</t>
  </si>
  <si>
    <t>联农带农实施方案已完成编制；正在编制尽职调查报告</t>
  </si>
  <si>
    <t xml:space="preserve">社会效益：进一步丰富果果塘国家级4A景区旅游业态，促进德兴乡产业多元化发展。
经济效益：项目建成投入后，可有效带动群众增收，资产确权到村集体，经济效益以分红形式发放到群众手上，预计增加管理岗位、销售岗位、导览岗位、客服服务等岗位8个，年工资性收入35万元；后续经营管理上，村集体负责日常维护，企业负责运营管理，预计村集体经济年增收165.41万元。
</t>
  </si>
  <si>
    <t>已完成设计方案编制工作，正在开展前期工作</t>
  </si>
  <si>
    <t>墨脱县德兴乡德果村林下资源种植提升项目</t>
  </si>
  <si>
    <t>德果村</t>
  </si>
  <si>
    <r>
      <rPr>
        <sz val="22"/>
        <rFont val="宋体"/>
        <charset val="134"/>
        <scheme val="minor"/>
      </rPr>
      <t>建设内容：德果村林下产业石斛种植示范基地共种植铁皮石斛5.9亩12.4万丛，其中仿野生铁皮石斛种植4亩8.6万丛，石斛温室大棚1.9亩3.8万丛，解决就业岗位开发3个。（此为现状，往下放）本项目在原有墨脱县德果村林下产业石斛种植示范基地的基础上，扩大种植范围，选取合适的乡土树种种植仿野生金钗石斛10万丛，配套购置喷淋系统1套，给水管道3Km、捆扎绳1批，叶面肥2吨等相关配套设施。
可行性：一是产业发展的可行。石斛产业作为“懒人经济”，不需要大量的劳动力，管理方式相对粗放，同时作为一种低投入高产出的林下经济，平均投入一批可采摘7-8年，短期内稳步增加产业体量和规模，适合墨脱县劳动力紧缺的现状，同时墨脱县具备石斛发展的生态环境，石斛产业的持续扩大从客观环境来看是可行的。
二是经济效益的可行。该项目种植的是金钗石斛，目前收购协议价30元/斤鲜货，10万从苗每年可采摘鲜货8000斤，按照7年采摘期计算，全周期石斛粗放产值可达168万元（经济效益过低），进一步带动村集体经济发展；同时增加村内产业管理岗位4个，月工资3000元计算，全年工资性收入带动14.4万元。
三是技术的可行性。目前德果村现有金钗石斛种植项目5.9亩12.4万丛，管理运转良好，村内掌握相应技能技术，同时引进墨脱县元亨农业科技有限公司参与管理运营，经营效果良好，储备较高的技术能力。本项目的实施具备优秀的经营、管理基础，在项目的运行方面是可行的。
必要性：一是产业发展的必要。石斛产业对于德果村群众是极具性价比的农业产业，目前德果村群众多在建筑工程上打工，但工程项目不是长久的产业，石斛作为一种粗放型的农业产业，对于劳动力的要求不高，但同时存在高额的经济价值，是符合德果村长久发展的。
二是闲散劳动力的发展需求。目前村内闲置劳动力均为居家妇女、中老人等，该人群无法在工程项目上取得收入，缺乏价值体现，石斛产业较轻的工作量符合该类人群，该项目是对村内闲置劳动力的充分吸收，使得群众居家创业增收。
运营主体：德果村股份经济合作社+企业</t>
    </r>
    <r>
      <rPr>
        <b/>
        <sz val="22"/>
        <rFont val="宋体"/>
        <charset val="134"/>
        <scheme val="minor"/>
      </rPr>
      <t>（明确企业）</t>
    </r>
  </si>
  <si>
    <t>社会效益：有利于林下经济规模化、多元化发展，打造德果村产业发展支柱。                                                             经济效益：该项目种植的是金钗石斛，目前收购协议价30元/斤鲜货，10万从苗每年可采摘鲜货8000斤，按照7年采摘期计算，全周期石斛粗放产值可达168万元，进一步带动村集体经济发展；同时增加村内产业管理岗位4个，月工资3000元计算，全年工资性收入带动14.4万元。</t>
  </si>
  <si>
    <t>已完成实施方案编制工作，正在方案评审。</t>
  </si>
  <si>
    <t>墨脱县德兴乡德果村农产业配套生产道路建设项目</t>
  </si>
  <si>
    <t>建设内容：曲登茶园新建混凝土台阶100.5平方米、矮墙83.7米及土石方工程等；洛荣茶园新建挡土墙233.3立方米、波形护栏12.7米、人行道硬化508.9平方米、晒场硬化69.8平方米、混凝土台阶278.3平方米、砌挡墙188.2米、台阶护栏57.7米及拆除工程、土石方工程等；荣东茶园新建混凝土台阶738.8平方米、砌挡墙423.3米、混凝土硬化130.9平方米及土石方工程等；藤竹基地新建产业道路硬化384.8平方米、集水井1座、晒场硬化1042.8平方米、排水明沟142.4米、挡土墙120.6立方米、护栏72.2米、混凝土台阶36.7平方米及土石方工程等；碧波区域新建混凝土台阶379.3平方米、砌挡墙278.4米、浆砌毛石挡墙69.2立方米、护栏11米、网围栏2500米及土石方工程等。
可行性：一是项目主要建设一些产业配套基础设施，可以进一步完善村内产业基础设施，修建混凝土台阶、挡土墙、护栏、道路硬化等均为成熟技术，施工难度低。二是项目符合国家和地方农业、乡村振兴、茶产业政策。三是土地、审批等前置手续已完成，已获得实施方案的批复。
必要性：项目的修建进一步完善基础设施，解决雨季塌方阻断，保障群众生产安全。硬化道路、护栏、晒场补齐安全与加工短板，为下一步茶旅融合奠定基础。
管护单位：德果村村委会</t>
  </si>
  <si>
    <t>社会效益：可以进一步完善德果村农产业基础设施，改善群众生产生活条件，为德果村茶旅融合产业化、规模化发展奠定基础。                                                               经济效益：非经营性项目，无直接经济效益。</t>
  </si>
  <si>
    <t>已完成前置手续，获得实施方案的批复</t>
  </si>
  <si>
    <t>墨脱县德兴乡文朗村农业配套道路建设项目</t>
  </si>
  <si>
    <t>文朗村</t>
  </si>
  <si>
    <t>建设内容：新建水稻田农机耕道路硬化1887.30平方米（长588.00米，宽3.0米）、道路边沟588.00米、挡土墙1377.00立方米、涵洞1个、150立方蓄水池1个，挖填方1303.25立方米等。
可行性：一是项目建设主要是修建文朗村水稻田道路，将234.2亩水稻田连接，有利于群众农业生产。二是项目区距县城20km，现有村道可直达；沿线已有地勘成果，地质稳定；施工用电、用水、通信可保障。三是该项目采取以工代赈模式实施，建设内容简单，计划用吸纳本地劳动力100人，发放劳务报酬 126 万元，劳务报酬占建安投资45%，并同步开展机械操作、砌筑等技能培训100人次。四是前期调研中，群众修建意愿强烈，积极支持前期项目谋划工作，用地等要素能够保障。
必要性：一是文朗村水稻田当前道路为土路，墨脱雨季较长，路况交叉较差，目前仅 20% 田块可达微型机械，其余靠人工收割、肩挑背扛，每亩用工 4.5 个；机耕路贯通后，收割机、履带式旋耕机可直达田头，每亩用工降至 1.2 个，节省劳动力 73%，直接释放本地弱劳力、半劳力 120 余人用于其它产业；同时保障了群众出行的安全。二是近年来文朗村建设项目较少，群众外出务工人员较少，富余劳动力可达70人以上，项目采用以工代赈形式，可直接吸纳本村剩余劳动力 100 人（含脱贫监测户 30 人）就地务工，人均增收 5000-12000元。 管护单位：文朗村村委会</t>
  </si>
  <si>
    <t>完善文朗村水稻产业基础设施</t>
  </si>
  <si>
    <t>发改正在立项，以工代赈模式实施</t>
  </si>
  <si>
    <t>储备项目，27年实施？</t>
  </si>
  <si>
    <t>墨脱县屠宰厂及建设配套设施</t>
  </si>
  <si>
    <r>
      <rPr>
        <sz val="22"/>
        <rFont val="宋体"/>
        <charset val="134"/>
        <scheme val="minor"/>
      </rPr>
      <t>新建活畜接受待宰区厂房3800平方米，宰杀与初加工厂区4500平方米，冷冻冷藏和仓储区厂房3000平方米，副产品加工区厂房1500平方米，附属用房693平方米及其配套水电、排污等附属工程。</t>
    </r>
    <r>
      <rPr>
        <b/>
        <sz val="22"/>
        <rFont val="宋体"/>
        <charset val="134"/>
        <scheme val="minor"/>
      </rPr>
      <t>（前置手续办理情况、项目能否落地、运营单位能否确定、可行性必要性未列）</t>
    </r>
  </si>
  <si>
    <t xml:space="preserve">联农带农实施方案已完成编制；
</t>
  </si>
  <si>
    <t>项目建成运营后，拟采用固定收益+分红模式进行经营，预计每年带动就业20人，就业增收120万；年租金150万以上。</t>
  </si>
  <si>
    <t>正在编制项目设计方案</t>
  </si>
  <si>
    <t>墨脱县背崩乡地东村冷链仓储综合体</t>
  </si>
  <si>
    <t>地东村</t>
  </si>
  <si>
    <r>
      <rPr>
        <sz val="22"/>
        <rFont val="宋体"/>
        <charset val="134"/>
        <scheme val="minor"/>
      </rPr>
      <t>选取地东村600平方米的建设用地，建设三层共1800平方米的冷链仓储综合体，采购冷链物流设备，并配套建设给排水、供电、暖通、消防等基础设施。</t>
    </r>
    <r>
      <rPr>
        <b/>
        <sz val="22"/>
        <rFont val="宋体"/>
        <charset val="134"/>
        <scheme val="minor"/>
      </rPr>
      <t>（建设内容细化、量化）</t>
    </r>
    <r>
      <rPr>
        <sz val="22"/>
        <rFont val="宋体"/>
        <charset val="134"/>
        <scheme val="minor"/>
      </rPr>
      <t xml:space="preserve">
可行性：随着重大项目建设和村庄经济发展，外来务工人员对食品新鲜度、种类多样化和冷链物流需求也越来越大，墨脱县现有物流速度慢、冷链仓库等基础设施不完善，无法满足多样化的需求，该项目建成能满足外来务工人员和村民对食品多样化需求，对村庄发展起到积极的带动作用；
必要性：该项目建设符合地东村服务保障重大项目建设和未来产业空间布局的需要，能促进地东村可持续发展、增强市场竞争力，完善村庄功能区建设，可以有效解决背崩乡地东村附近蔬菜、肉类等货物低温仓储问题，并能提供就业机会，带动村集体和村民收入，从而助力乡村振兴战略的实施。
运营主体：林芝市墨脱县背崩乡地东村股份经济合作社</t>
    </r>
  </si>
  <si>
    <t>背崩乡人民政府</t>
  </si>
  <si>
    <t>联农带农实施方案已编制，企业尽职调查报告不用编制</t>
  </si>
  <si>
    <t>该项目投资高度契合县、乡政府对地东村“主动对接重大项目开发和国道建设，搞好后勤服务和供给”的定位，预期收益良好，能显著增加村内农产品销售和就业机会，有助于突破地东村产业发展瓶颈期。</t>
  </si>
  <si>
    <t>正在编制项目建议书，预计10月份之前取得用地预审与选址意见书的批复</t>
  </si>
  <si>
    <t>雅下保供项目</t>
  </si>
  <si>
    <t>墨脱县背崩乡野生山药种植项目</t>
  </si>
  <si>
    <t>地东村、阿苍村</t>
  </si>
  <si>
    <t>建设内容：在背崩乡阿苍村、地东村分别种植15亩仿野生山药，共计30亩，2.7万株；
项目建设的可行性：一是背崩乡处于重大项目开发主要位置，是县域经济副中心、服务重大项目的靠前基地和强边固防的起点，具有政策优势、资源优势、地理优势等多重优势，发展潜力巨大。二是背崩乡野生山药资源分布广泛，但长期处于未开发状态，2019年起开展的野生山药驯化实验取得突破性进展，证实块茎根种植（2年周期，单株产量超5斤）、组培苗等技术可实现高效扩繁。三是墨脱山药品种独特，面临的同质化竞争小，且山药应用前景广阔，可开发老幼辅食、山药甜点、山药面、蛋糕原料等高附加值产品。
项目建设的必要性：一是背崩乡可利用耕地有限，传统种植业规模不足，需通过科学规划与技术创新，将野生资源优势转化为产业发展动能。二是墨脱发展旅游经济潜力巨大但的配套农牧产品线不够丰富，开发系列山药产品有助于提高农牧民旅游业收入。
运营主体：林芝市墨脱县背崩乡地东村股份经济合作社+林芝市墨脱县背崩乡阿苍村股份经济合作社+农户</t>
  </si>
  <si>
    <t>1.经济效益： 按照2年采收首批，第3年开始每年采收的模式。目前试验的产量估算13.6×300×30=122400（斤），按照权重90%的估算，30亩产量共计110160斤。按照现有鲜货市场每斤10元算，可带来经济收入110余万元。按照干货现有市场每斤55元算，110160÷3×55=2019600，可增收202余万元。
2.生态效益：该项目将野生资源优势转化为产业发展动能，能统筹推进种质资源保护、特色产业培育与森林生态建设，推动背崩乡经济与生态的协调可持续发展。
3.社会效益：该项目前期可以带动50余名群众就业，有利于农牧民实现不离土不离乡就业致富，可实现边疆稳定与乡村振兴的有机统一。</t>
  </si>
  <si>
    <t>墨脱县德兴乡荷扎村乡村旅游产业配套设施建设项目</t>
  </si>
  <si>
    <t>荷扎村</t>
  </si>
  <si>
    <r>
      <rPr>
        <sz val="22"/>
        <rFont val="宋体"/>
        <charset val="134"/>
        <scheme val="minor"/>
      </rPr>
      <t>建设内容：新建三层民宿571平方米，布置民宿房间8个,总体给排水工程和总体电气工程等附属工程。（</t>
    </r>
    <r>
      <rPr>
        <b/>
        <sz val="22"/>
        <rFont val="宋体"/>
        <charset val="134"/>
        <scheme val="minor"/>
      </rPr>
      <t>文旅部门出具意见）</t>
    </r>
    <r>
      <rPr>
        <sz val="22"/>
        <rFont val="宋体"/>
        <charset val="134"/>
        <scheme val="minor"/>
      </rPr>
      <t xml:space="preserve">
可行性：1.经入户调研了解和村民大会表决，群众均对该项目充满信心，十分认可。村“两委”班子也连续多年请求对村内资源进行旅游开发建设，将荷扎村建设成为远近闻名的旅游村。且荷扎村旅游类毕业大学生较多，近年来多次报名民宿管家、餐饮培训，且其中不少毕业生专业为导游或旅游管理，经了解均愿意在村内干事创业。为该项目的投入运营奠定了坚实群众基础。
2.有充分的客源条件。随着果果塘景区辐射带动效应的逐渐增大，近年来到村游客逐年增多，旅游旺季村委会广场及村内道路常被车辆堵在水泄不通，村委会广场露营、打地铺情况数不胜数。而目前村内仅有民宿1家、农家乐1家，游娱基础薄弱，供给和需求严重不平衡，随着德兴大桥的通车和未来旅游大环线的规划实施，荷扎村游客将迎来大幅度增长，为该项目的投入运营提供了充足的客源条件。
必要性：1.项目实施有利于旅游资源开发及精品乡村旅游产业链打造。本项目紧紧围绕荷扎村入村道路、水稻田、果果塘景区、村容村貌展开设计，将各类景观资源进行有效串联，项目的实施将与“荷扎逸景”农家乐形成食、宿、特产销售以及民俗文化体验以及农旅融合的旅游产业链条，切实发挥助力乡村振兴的积极作用。
2.项目实施有利于补齐发展短板和果果塘景区产业链延伸。荷扎村距果果塘国家4A级景区仅3公里，果果塘景区属荷扎村地界。来墨脱旅游，必定前往著名的果果塘景区参观，作为景区属地村庄，景区辐射带动优势明显，集聚效应较高，为发展乡村旅游营造了独一无二的区位优势。且随着白玛西日桥至易贡白村道路的规划实施，荷扎村将处于旅游大环线的中心枢纽。而荷扎村目前仅有民宿1家、农家乐1家，无法满足果果塘国家4A级景区“大后方”服务保障要求和乡村旅游发展需要。项目的实施，将吸引更多游客前往荷扎村，通过提供餐饮、住宿、民俗体验等服务，促进游客消费，拉动经济发展。
3.项目实施有利于调整当地产业经济结构，促进群众增收。荷扎村村民收入渠道单一，主要收入来源为工资性收入，工资性收入占比63.9%；转移性收入占比25.06%，生产经营性收入占比9.66%；财产性收入占比1.41%。近年来，村庄乡村旅游基础设施和服务保障无项目投入，且村集体经济收入微薄，无乡村旅游自主发展资金。该项目的实施，能直接为本村村民就业岗位20余个和提供创业机会，让村民在家门口真正吃上“旅游饭”。还能有效激发村集体经济组织活力，增强自我造血能力，促进新型农村集体经济高质量发展，全面推进乡村振兴，更能通过村集体经济的发展壮大，进一步完善果果塘景区周边及村内旅游基础设施，有效提升“吃住行游购娱”服务保障水平，让景区从村集体经济收益中获得反哺，让有限资金真正花在刀刃上，实现“1+1&gt;2”的效果。
运营主体：墨脱县莲花圣地国有资产投资有限公司</t>
    </r>
  </si>
  <si>
    <t>项目实施有利于调整当地产业经济结构，促进群众增收。荷扎村村民收入渠道单一，主要收入来源为工资性收入，工资性收入占比63.9%；转移性收入占比25.06%，生产经营性收入占比9.66%；财产性收入占比1.41%。近年来，村庄乡村旅游基础设施和服务保障无项目投入，且村集体经济收入微薄，无乡村旅游自主发展资金。该项目的实施，能直接为本村村民就业岗位20余个和提供创业机会，让村民在家门口真正吃上“旅游饭”。还能有效激发村集体经济组织活力，增强自我造血能力，促进新型农村集体经济高质量发展，全面推进乡村振兴，更能通过村集体经济的发展壮大，进一步完善果果塘景区周边及村内旅游基础设施，有效提升“吃住行游购娱”服务保障水平，让景区从村集体经济收益中获得反哺，让有限资金真正花在刀刃上，实现“1+1&gt;2”的效果。</t>
  </si>
  <si>
    <t>已完成可研初设，正在可研评审。</t>
  </si>
  <si>
    <t>墨脱县达木乡卡布村林下经济种植基地？建设项目</t>
  </si>
  <si>
    <t>墨脱县达木乡卡布村</t>
  </si>
  <si>
    <r>
      <rPr>
        <sz val="22"/>
        <rFont val="宋体"/>
        <charset val="134"/>
        <scheme val="minor"/>
      </rPr>
      <t>建设内容：在卡布村附近林区发展种植金钗石斛18万丛100亩，建设配套设施和保障农资。</t>
    </r>
    <r>
      <rPr>
        <b/>
        <sz val="22"/>
        <rFont val="宋体"/>
        <charset val="134"/>
        <scheme val="minor"/>
      </rPr>
      <t>（建设内容量化、细化，再次明确每亩种植密度）</t>
    </r>
    <r>
      <rPr>
        <sz val="22"/>
        <rFont val="宋体"/>
        <charset val="134"/>
        <scheme val="minor"/>
      </rPr>
      <t xml:space="preserve">
可行性：林下经济的推广既不占用耕地，又能实现林地资源的高效利用，符合“生态优先、绿色发展”的农业趋势。并能为当地群众带来可观的收入，对当地经济增收，产业发展都能起到良好的推动作用，有着明显的社会效益、经济效益。
必要性：一、相比传统 “砍树造林” 的单一林业模式，林下种植无需砍伐现有林木，避免了森林资源的短期消耗，符合 “绿水青山就是金山银山” 的生态保护理念，助力碳汇能力稳定提升。二、林下种植利用林地空间（非耕地）发展农业生产，无需占用宝贵的耕地，间接保障了粮食安全，同时优化了 “耕地种粮、林地多元利用” 的农业空间结构。三、项目需大量人工参与种植、管护、采收，可吸纳农村剩余劳动力（尤其是中老年劳动力）就近就业。通过在卡布村林区发展石斛种植，既增加新的经济增长点和解决群众劳动力转移就业问题，又有助于提高群众的生活质量和幸福感，促进达木乡的社会稳定与和谐发展。林区发展林下石斛种植，既能充分利用森林资源，又能减少发展经济对生态环境的破坏，实现生态保护与经济发展的良性互动，推动墨脱县林下经济快速发展。
运营主体：林芝市墨脱县达木珞巴民族乡卡布村股份经济合作社</t>
    </r>
  </si>
  <si>
    <t>墨脱县达木珞巴民族乡人民政府</t>
  </si>
  <si>
    <t>联农带农实施方案编制完成，尽职调查报告正在编制</t>
  </si>
  <si>
    <t>社会效益：林下经济的投产将有效带动当地群众增收，对促进当地生态保护和生物多样性将起到正向作用。
经济效益：依照目前市场金钗石斛、铁皮石斛的市场价值及前景，预计每年能为村集体带来20万元的收入。
经营主体：村集体＋农户</t>
  </si>
  <si>
    <t>已确定用地，正在做初步设计</t>
  </si>
  <si>
    <t>墨脱县达木乡珠村民宿打造项目</t>
  </si>
  <si>
    <t>墨脱县达木乡珠村</t>
  </si>
  <si>
    <r>
      <rPr>
        <sz val="22"/>
        <rFont val="宋体"/>
        <charset val="134"/>
        <scheme val="minor"/>
      </rPr>
      <t>建设内容：改造14户住房用作民宿，包含室内外提升改造及相关配套设施设备（合计建筑面积800㎡）等。</t>
    </r>
    <r>
      <rPr>
        <b/>
        <sz val="22"/>
        <rFont val="宋体"/>
        <charset val="134"/>
        <scheme val="minor"/>
      </rPr>
      <t>（文旅部门出具意见）</t>
    </r>
    <r>
      <rPr>
        <sz val="22"/>
        <rFont val="宋体"/>
        <charset val="134"/>
        <scheme val="minor"/>
      </rPr>
      <t xml:space="preserve">
可行性：该项目投资规模合理，成本透明，且收益稳定、回报周期短，经济可行性显著。项目得到村民、村集体与运营企业的一致支持，社会基础坚实。
必要性：一、通过项目实施，可让村民的 “闲置资产” 转化为 “增收资本”，拓宽收入渠道，切实提升村民生活水平。二、民宿是乡村旅游的 “核心节点”，其发展可带动餐饮、文创、农产品销售等关联产业协同发展。                                                      运营主体：林芝市墨脱县达木珞巴民族乡珠村股份经济合作社</t>
    </r>
  </si>
  <si>
    <t>社会效益：该项目的落地将有力推动当地农牧民群众就近就便实现转移就业，有效拓宽增收致富渠道、激发乡村旅游活力。
经济效益：依照现有旅游市场，该项目的顺利实施将至少为14户民宿改造家庭每年带来5-10万元左右的收入。更能带动其他产业同步增收。
经营主体：经营主体：村集体＋农户</t>
  </si>
  <si>
    <t>已编制好打造方案</t>
  </si>
  <si>
    <t>墨脱县甘登乡格林村茶旅融合配套设施项目</t>
  </si>
  <si>
    <t>格林村</t>
  </si>
  <si>
    <r>
      <rPr>
        <sz val="22"/>
        <rFont val="宋体"/>
        <charset val="134"/>
        <scheme val="minor"/>
      </rPr>
      <t>建设内容：在格林村观景台道路加宽140米、宽度5米、增加140米路肩墙、临崖测仿木混凝土护栏；在树王核心游览区及沿途合理布局服务站点，包括休憩凉亭3个，单座16㎡；；配套建设旅游商品售卖点10个（销售当地茶叶、土特产等），并设置具有门巴族特色的标识10个；沿线垃圾收集站点，采用生态友好型材料建设各类设施</t>
    </r>
    <r>
      <rPr>
        <b/>
        <sz val="22"/>
        <rFont val="宋体"/>
        <charset val="134"/>
        <scheme val="minor"/>
      </rPr>
      <t>（文旅部门出具意见）</t>
    </r>
    <r>
      <rPr>
        <sz val="22"/>
        <rFont val="宋体"/>
        <charset val="134"/>
        <scheme val="minor"/>
      </rPr>
      <t xml:space="preserve">
可行性：一是资源基础扎实，市场潜力可观。 “树王森林”本身具备稀缺性和吸引力（如古树、独特森林景观），是天然的旅游IP，易形成差异化竞争优势；随着乡村旅游热度上升，目标客群（周边城市自驾游客、生态爱好者）市场规模稳定增长，需求有保障。二是项目能直接带动村民增收，村民参与旅游服务的积极性高，涉及土地协调、施工配合等问题时阻力小，易形成“政府引导、村民参与”的推进模式。
必要性：随着游客对原生态、小众旅游目的地的需求增长，树王森林具备独特吸引力。但服务设施的短板会制约接待能力，导致“游客想来却来不了、来了留不住”。项目实施后可提升旅游承载力，带动餐饮、住宿、土特产销售等关联产业，为村民创造新的增收路径。     管护单位：格林村村委会</t>
    </r>
    <r>
      <rPr>
        <b/>
        <sz val="22"/>
        <rFont val="宋体"/>
        <charset val="134"/>
        <scheme val="minor"/>
      </rPr>
      <t>（运营主体？？）</t>
    </r>
  </si>
  <si>
    <t>墨脱县甘登乡人民政府</t>
  </si>
  <si>
    <t>经济效益：项目建成后将吸引大量游客前来观光打卡旅游，间接带动餐饮、民宿等经营收入</t>
  </si>
  <si>
    <t>正在办理前期手续</t>
  </si>
  <si>
    <t>墨脱县背崩乡江新村民宿建设项目</t>
  </si>
  <si>
    <t>江新村</t>
  </si>
  <si>
    <r>
      <rPr>
        <sz val="22"/>
        <rFont val="宋体"/>
        <charset val="134"/>
        <scheme val="minor"/>
      </rPr>
      <t>主要建设内容：（一）占地面积764.98㎡，建筑面积1047.3㎡；（二）场平工程约500平方米，将现有平台开挖平均降低高度约2米，临山修建挡土墙30米，修建3.5米宽道路约25米；（三）修建钢筋混凝土结构房屋3层，单层建筑面积约300平方米，客房数18间，中等装修。（四）修建污水处理等附属设施；</t>
    </r>
    <r>
      <rPr>
        <b/>
        <sz val="22"/>
        <rFont val="宋体"/>
        <charset val="134"/>
        <scheme val="minor"/>
      </rPr>
      <t>（文旅部门出具意见）</t>
    </r>
    <r>
      <rPr>
        <sz val="22"/>
        <rFont val="宋体"/>
        <charset val="134"/>
        <scheme val="minor"/>
      </rPr>
      <t xml:space="preserve">
可行性：随着重大项目建设和村庄经济发展，外来务工人员对商业服务、配套设施的需求也越来越大，现有住宿条件或设施功能落后，无法满足便捷生活需求，该项目的实施后期能更好服务雅下开发项目，带动群众增收，为村内引流，增加就业岗位，促进江新村旅游业发展。
必要性：该项目建设符合江新村未来产业空间布局的需要，对商业转型升级具有积极的促进作用，能促进江新村可持续发展、增强市场竞争力，完善村庄功能区建设，带动村集体和村民收入，从而助力乡村振兴战略的实施。
运营主体：林芝市墨脱县背崩乡江新村股份经济合作社+农户</t>
    </r>
  </si>
  <si>
    <t>联农带农实施方案已编制，企业尽职调查报告正在编制</t>
  </si>
  <si>
    <t>该项目投资高度契合县、乡政府对江新村“主动对接重大项目开发和国道建设，搞好后勤服务和供给”的定位，预期收益良好，能显著增加村内农产品销售和就业机会，有助于突破江新村产业发展瓶颈期。</t>
  </si>
  <si>
    <t>已制定项目设计方案，正在编制项目建议书，预计10月份之前取得用地预审与选址意见书的批复</t>
  </si>
  <si>
    <t xml:space="preserve">墨脱县墨脱镇亚东村巴米典石斛基地产业标准化升级改造项目
</t>
  </si>
  <si>
    <t>亚东村</t>
  </si>
  <si>
    <r>
      <rPr>
        <sz val="22"/>
        <rFont val="宋体"/>
        <charset val="134"/>
        <scheme val="minor"/>
      </rPr>
      <t>建设内容：1.解决墨脱镇巴米典石斛基地“用电难”问题:新建10kV架空线路1.26km，导线采用JKLYJ-10kV-70，新立12m电杆12根，新建100kVA箱式变压器1座，安装真空断路器，安装避雷器、隔离刀闸各1组。新建电缆线路20m，电缆采用YJV22-3×70；2.注入农牧智慧化监测系统，达到恒温恒湿效果；3.整体提升改造:利用大棚四侧富余空地种植石斛，主要种植铁皮石斛和金钗石斛，种植模式：栽桩立体种植、几何木架种植、造型盆景种植、苗床种植、盆栽种植、梯形及门型种植等。大棚四侧可利用空地按6亩计算，分为铁皮石斛3亩、金钗石斛3亩；4.推动“农文旅+产学研”相结合，培育乡土人才、技术骨干，不断研发石斛特色产品，提供产、供、销一体化服务。</t>
    </r>
    <r>
      <rPr>
        <b/>
        <sz val="22"/>
        <rFont val="宋体"/>
        <charset val="134"/>
        <scheme val="minor"/>
      </rPr>
      <t xml:space="preserve"> （国家投资建基础设施、生产资料由企业解决）            </t>
    </r>
    <r>
      <rPr>
        <sz val="22"/>
        <rFont val="宋体"/>
        <charset val="134"/>
        <scheme val="minor"/>
      </rPr>
      <t xml:space="preserve">                                                                      可行性：1.巴米典石斛基地位于墨脱镇亚东村村域内，距县城仅2公里左右；2.墨脱县四季如春，雨量充沛，年平均气温为16℃，相对湿度均在80%以上，适宜石斛生长；3.铁皮石斛、金钗石斛等药用价值很高，自古被各大药典称之为“救命仙草”在民间广泛被食用，被视为珍贵的中草药和保健食品；4.建设规模化、标准化的石斛基地，能够整合资源，优化产业结构，提升产业整体竞争力。通过引进先进技术和设备，开展精深加工，延长产业链条，提高产品附加值，推动石斛产业向高端化、品牌化、集群化方向发展；4.智慧化升级改造是智能化石斛基地建设的必要路径，通过整合物联网感知、数据传输、智能分析与预警功能，实现对石斛生长全周期关键指标的实时监测、动态分析与主动预警，为精准种植提供数据支撑，有效提升石斛种植的精细化管理水平。
必要性：1.巴米典石斛产业发展受困于用电难题，唯有优先解决这一痛点，才能有效突破当前发展瓶颈；2.激活亚东村集体经济活力，带动本村群众稳定增收、实现致富目标；3.聚力打造墨脱县智慧化石斛产业示范基地，引领墨脱镇石斛产业高质量发展。                                                                        运营主体：墨脱县元亨农业科技开发有限公司</t>
    </r>
  </si>
  <si>
    <t>联农带农实施方案正在编制，尽职调查报告编制完成。</t>
  </si>
  <si>
    <t>一、经济效益：一是通过科学的种植技术、规范化的管理模式以及对生长环境的智能化精准调控，能提升石斛的单位面积产量10%以上，满足市场对石斛药材及相关产品的需求；二是通过优化种植流程、加强品质把控，提高石斛的有效成分含量与整体品质，从而提升产品的市场竞争力和附加值，为产业发展带来更丰厚的经济回报，预计提升改造后石斛销售收入年增加50万元以上。
二、社会效益：在产业发展过程中，从采摘、加工到销售等各个环节都需要大量的劳动力，一是为当地群众提供了丰富的就业岗位，预计增加就业岗位8个，当地群众可以就近务工，获得稳定的收入来源，改善家庭生活条件；二是现代化石斛种植技术、智慧系统的精细化管理、深加工技能、经营管理等，可培养一批懂技术、会管理的乡土专家。
三、生态效益：石斛种植采用仿野生栽培模式，无需大规模开垦土地，能减少对原生植被的破坏，有利于保护生态环境的完整性。同时，石斛作为多年生植物，其生长过程中可吸附空气中的粉尘、调节局部小气候，还能为昆虫、鸟类等提供栖息场所，促进生物多样性的保护。</t>
  </si>
  <si>
    <t>墨脱县现代化肉牛养殖项目（二期）是否二期核实。</t>
  </si>
  <si>
    <t>布龙村</t>
  </si>
  <si>
    <r>
      <rPr>
        <sz val="22"/>
        <rFont val="宋体"/>
        <charset val="134"/>
        <scheme val="minor"/>
      </rPr>
      <t>建设内容：新建办公室接待中（负面清单）心550.47平方米，场地硬化5836.96平方米，购置巴米牛50头，以及配套电气工程、水利工程及照明监控系统等相关附属设施。（</t>
    </r>
    <r>
      <rPr>
        <b/>
        <sz val="22"/>
        <rFont val="宋体"/>
        <charset val="134"/>
        <scheme val="minor"/>
      </rPr>
      <t xml:space="preserve">建议先做保种，再做推广，后商业。 ）                                                         </t>
    </r>
    <r>
      <rPr>
        <sz val="22"/>
        <rFont val="宋体"/>
        <charset val="134"/>
        <scheme val="minor"/>
      </rPr>
      <t>可行性：在边境地区全面保供的大背景下，按照现代智慧农业引领、绿色种养循环的思路和定位，有效利用位于格当乡多龙的1100余亩土地，建设现代化肉牛养殖场。将现代设施农业、智慧农业等技术赋能于肉牛养殖产业，结合当地优势草场等自然资源，实现牛肉的稳定供应。同时，将养殖过程中产生的粪污进行综合资源化利用，生产出高品质有机肥，又可服务并带动基地及周边的青储玉米、牧草等种植，实现绿色种养循环发展。力争将基地打造成西藏地区最具智慧的养殖项目。在设施化、自动化养殖设备的基础上，通过物联网技术和AI监测机器人，可实时精准地感知养殖基地全域状况，并通过一体化信息系统进行计划、管理、预警等活动，实现精准管控。同时，所有产品均可做到全程溯源并建立碳足迹轨迹，有利于后期产品品牌的打造。
必要性：该项目的实施，可以加强对农村地区的投资力度，建设更加完善的产业基础设施，养殖场建设过程中可给当地提供上百个工作岗位，增加格当乡村民收入，肉牛养殖场建成后可以保证墨脱县稳定的牛肉供应，可促进农业现代化，推动农村产业发展，提高农民的收入水平，改善农民的生产生活条件。
运营主体：布龙村村集体+企业（四川博晶农业发展有限公司）+农户</t>
    </r>
  </si>
  <si>
    <t>联农带农实施方案编制完成，尽职调查报告编制完成。</t>
  </si>
  <si>
    <t>可行性：在边境地区全面保供的大背景下，按照现代智慧农业引领、绿色种养循环的思路和定位，有效利用位于格当乡多龙的1100余亩土地，建设现代化肉牛养殖场。将现代设施农业、智慧农业等技术赋能于肉牛养殖产业，结合当地优势草场等自然资源，实现牛肉的稳定供应。同时，将养殖过程中产生的粪污进行综合资源化利用，生产出高品质有机肥，又可服务并带动基地及周边的青储玉米、牧草等种植，实现绿色种养循环发展。力争将基地打造成西藏地区最具智慧的养殖项目。在设施化、自动化养殖设备的基础上，通过物联网技术和AI监测机器人，可实时精准地感知养殖基地全域状况，并通过一体化信息系统进行计划、管理、预警等活动，实现精准管控。同时，所有产品均可做到全程溯源并建立碳足迹轨迹，有利于后期产品品牌的打造。
必要性：该项目的实施，可以加强对农村地区的投资力度，建设更加完善的产业基础设施，养殖场建设过程中可给当地提供上百个工作岗位，增加格当乡村民收入，肉牛养殖场建成后可以保证墨脱县稳定的牛肉供应，可促进农业现代化，推动农村产业发展，提高农民的收入水平，改善农民的生产生活条件。</t>
  </si>
  <si>
    <t>概算批复已取得</t>
  </si>
  <si>
    <t>（二）巩固提升类（人居环境整治）</t>
  </si>
  <si>
    <t>3（管护经费来源要明确）</t>
  </si>
  <si>
    <t>墨脱县甘登乡德尔贡环境整治改造项目</t>
  </si>
  <si>
    <t>德尔贡村</t>
  </si>
  <si>
    <t>建设内容：对德尔贡村进行统一风貌改造（负面清单），将现有粮仓、柴火棚（由群众自行实施）统一集中建设占地3亩，58户每户粮仓20㎡、柴火棚9㎡，并在村庄主干道两侧设置围栏1.5km；防护栏1km。
可行性：一是建设条件成熟。项目以集中建设为主，涉及的粮仓、柴火棚集中建设、围栏设置、景观小品布置等均属于低难度乡村建设工程，技术成熟，无需复杂工艺，施工周期短，可利用本地建材和劳动力，降低建设成本。二是项目符合国家“美丽乡村建设”“农村人居环境整治提升”等政策导向，属于乡村振兴重点支持领域，可争取涉农整合资金、乡村建设专项资金（表述有误，无此类资金）等政策支持，资金来源有保障
必要性： 风貌改造是发展乡村旅游、提升特色农产品附加值的基础。统一且富有特色的村庄风貌能吸引游客，结合当地茶叶等产业，可带动民宿、餐饮、农产品销售等业态发展；集中建设的粮仓、柴火棚还能规范生产资料管理，为茶叶等产业的标准化发展提供配套支持，助力“农旅融合”落地。管护单位：德尔贡村村委会</t>
  </si>
  <si>
    <t>甘登乡人民政府</t>
  </si>
  <si>
    <t>运营主体：布龙村村集体+企业（四川博晶农业发展有限公司）+农户</t>
  </si>
  <si>
    <t>墨脱县甘登乡甘登村、波东村产业基础设施建设项目</t>
  </si>
  <si>
    <t>甘登村、波东村</t>
  </si>
  <si>
    <t xml:space="preserve">建设内容：在甘登村和波东村对外交通东侧靠近林地区域分别设置垃圾收集点各一处，与公厕合建。（具体细化内容，项目名称与建设内容不相符）
可行性：一是选址条件适宜，建设难度低。 对外交通东侧靠近林区的区域通常有闲置空地，便于规划建设，且远离村民居住区核心区，可减少异味、噪音对日常生活的影响；垃圾收集点与公厕合建属小型环卫工程，技术成熟（如砖砌结构、简易污水处理），施工周期短（1-2个月），对村民生活干扰小。二是群众需求迫切，协调阻力小。 环卫设施直接关系村民切身利益，能显著改善生活环境，村民支持意愿强；选址若涉及少量土地调整，因公益性突出，协调难度低，易形成“共建共享”共识。  
必要性：两村当前缺乏规范的垃圾收集点和公厕，可能导致垃圾随意堆放、污水横流，尤其对外交通沿线及林区附近的环境卫生问题，不仅影响村民生活质量，还可能污染林区生态。合建垃圾收集点与公厕，可集中解决垃圾处理和公共卫生需求，遏制“脏乱差”现象。     管护单位：甘登村、波东村村村委会 </t>
  </si>
  <si>
    <t>生态效益：1.避免垃圾随意堆放对林地土壤、水源的污染，降低白色污染、有害废弃物对动植物的危害，维护区域生态平衡；2. 垃圾集中处理和公厕简易污水处理（如化粪池）可减少污水直排，降低对周边农田、水体的污染，助力乡村生态可持续发展。</t>
  </si>
  <si>
    <t>墨脱县农村污水治理工程项目</t>
  </si>
  <si>
    <t>墨脱县墨脱镇、德兴乡、背崩乡、达木乡、格当乡。</t>
  </si>
  <si>
    <r>
      <rPr>
        <sz val="22"/>
        <rFont val="宋体"/>
        <charset val="134"/>
        <scheme val="minor"/>
      </rPr>
      <t xml:space="preserve">建设内容：在墨脱镇、德兴乡、背崩乡、达木乡、格当乡新建管道工程、调节池、厌氧池等农村污水治理工程。（相关行业部门出具意见，项目建设内容细化，建议分年度实施）
</t>
    </r>
    <r>
      <rPr>
        <b/>
        <sz val="22"/>
        <rFont val="宋体"/>
        <charset val="134"/>
        <scheme val="minor"/>
      </rPr>
      <t>可行性：</t>
    </r>
    <r>
      <rPr>
        <sz val="22"/>
        <rFont val="宋体"/>
        <charset val="134"/>
        <scheme val="minor"/>
      </rPr>
      <t xml:space="preserve">本项目建设符合城市发展和城市规划（是乡镇的污水处理设施还是村里的？？写清楚？？衔接资金不支持乡镇）要求，建设目的明确，建设规模适宜，建设条件具备。本项目的实施是切实可行的。
</t>
    </r>
    <r>
      <rPr>
        <b/>
        <sz val="22"/>
        <rFont val="宋体"/>
        <charset val="134"/>
        <scheme val="minor"/>
      </rPr>
      <t>必要性:</t>
    </r>
    <r>
      <rPr>
        <sz val="22"/>
        <rFont val="宋体"/>
        <charset val="134"/>
        <scheme val="minor"/>
      </rPr>
      <t xml:space="preserve">1.是有助于新农村建设的需要;2.是改善区域环境质量，促进项目中各村生态建设的需要;3.是推动农村经济发展的内在需要;4.是有效防止环境污染的重要举措;5.是降低降低地下水的污染的有效途径;6.可以促进节约型社会和和谐社会的建设.
管护单位：各村委会 </t>
    </r>
  </si>
  <si>
    <t>林芝市生态环境局墨脱县分局</t>
  </si>
  <si>
    <t>1.经济效益：由于市政基础配套设施的改善，对吸引投资、发展经济和提高社区居民生活、生产水平、增加人民收入有着重要作用。
2.社会效益：农村污水的整治，不但推动了基础设施的完善，也为美丽村庄建设和乡村振兴打下了坚实的基础，极大的推进了村庄城镇化进程。</t>
  </si>
  <si>
    <t>项目概算批复已取得</t>
  </si>
  <si>
    <t>21（管护单位与管护经费均需补充）小型公益性基础设施类主要解决群众急难愁盼的村内基础设施类，不是产业配套类</t>
  </si>
  <si>
    <t>墨脱县格当乡尼木登产业道路及相关附属设施建设项目</t>
  </si>
  <si>
    <t xml:space="preserve">建设内容：对德吉村尼木登茶园至农田既有土路进行硬化，共13300平方米，增加4000米排水沟，10000米农田网围栏，20盏太阳路灯   （路的规格是啥样的？？？需不需要硬化？？？）                                                                                                 一、项目必要性
1.基础条件具备：项目涉及的道路为既有土路，已有一定路基基础，硬化改造无需从零开始，可降低施工难度；当地存在尼木登茶园及农田，道路使用需求明确，为项目实施提供了现实基础。
2. 技术成熟可行：道路硬化、排水沟修建、网围栏安装及太阳能路灯架设均为成熟的工程技术，施工工艺简单，本地施工团队或外部协作队伍均可完成，技术门槛低。
3.资源供应有保障：项目所需的水泥、砂石等道路硬化材料，以及围栏、太阳能路灯等设备，可通过周边地区运输供应，结合当地物资储备，能满足施工需求。
二、项目可行性 
1.改善生产交通条件：现有土路在雨季易泥泞、冬季易结冰，导致农机通行困难、农产品运输受阻，影响农田耕作效率和茶园产出运输。道路硬化后可保障全天候通行，解决“出行难、运输难”问题。
2. 提升农田管理水平：增设排水沟能有效排除农田积水，减少洪涝灾害对作物的影响；农田网围栏可防止牲畜进入农田破坏作物，保护农业生产成果，降低损失。
3.保障安全与便利：安装太阳能路灯可改善道路夜间照明条件，方便村民夜间劳作或通行，减少安全隐患，提升生活便利性。管护单位：德吉村村委会 </t>
  </si>
  <si>
    <t>联农带农实施方案已完成编制；
运营主体：德吉村村村集体+农户</t>
  </si>
  <si>
    <t>1.经济效益：道路硬化后，农产品运输成本降低（如减少车辆损耗、缩短运输时间），农田灌溉和防护条件改善，可提高作物产量和品质，直接增加村民农业收入；茶园物资运输便捷性提升，有助于扩大种植规模或提高经营效率，带动村集体经济发展。
2.社会效益：改善农村基础设施，提升村民生活质量，增强村民对乡村建设的满意度和归属感；交通条件优化可吸引更多劳动力参与农业生产，减少土地撂荒，助力乡村振兴；路灯和围栏等设施提升了村庄安全性，营造更宜居的乡村环境。
3.生态效益：排水沟建设可减少农田水土流失，保护周边生态环境；太阳能路灯利用清洁能源，减少传统电力消耗，符合绿色发展理念，降低对环境的负面影响。</t>
  </si>
  <si>
    <t>墨脱县背崩乡地东村基础设施建设项目</t>
  </si>
  <si>
    <t xml:space="preserve">建设内容：新建混凝土硬化581平方米、挡墙上设铁艺护栏12米、新建毛石混凝土挡墙299.2立方米以及其他配套附属工程等。（明确是什么道路？？？）                                                                                                                                                可行性、必要性：项目建成后，对于完善农村产业基础设施的配套水平，增强农村吸纳能力和承载功能，改善村庄形象，发展农村经济等有着重要的意义。该村基础设施、 公服设施等方面差距仍然很大。实施本项目，有利于提高村内基础设施，提升村庄形象，对建设美丽乡村有积极作用。
管护机制及经费来源:项目竣工验收合格后交由村委会负责日常管理维护，所需资金从村集体资金中支出。管护单位：地东村村委会 </t>
  </si>
  <si>
    <t>改善农村基础设施，提升村民生活质量，增强村民对乡村建设的满意度和归属感；交通条件优化可吸引更多劳动力参与农业生产，减少土地撂荒，助力乡村振兴；路灯和围栏等设施提升了村庄安全性，营造更宜居的乡村环境。</t>
  </si>
  <si>
    <t>已完成实施方案及初步设计。</t>
  </si>
  <si>
    <t>墨脱县德兴乡德兴村农业生产道路提升改造建设项目</t>
  </si>
  <si>
    <t>建设内容：1、崩果水稻田上方水源地至蔬菜大棚之间道路硬化（长440米宽3.5米）并修建排水沟；2、德兴村西荣水渠道路7000米硬化？？？？？并加宽至2米，修建长20米宽1米铁桥1座；挡墙两处（130米*8米和210米*5米）。建议对建设内容进行再论证
可行性：一是该项目已纳德兴新城规划？？？？，旨在提升农产业基础设施和水源地、水源地点管护便利性。二是项目建设地点交通、电力等条件具备，可保障项目的更好实施。三是项目的建成可以保障群众农业生产安全和用水管护及时，提升群众的幸福感，保障粮食安全和群众满意度。四是项目的建设可以进一步提升田间通行条件，为下一步农旅融合发展、农业机械化提供保障。
必要性：一是现有道路已使用多年，受流水侵蚀等自然灾害导致路面已基本损坏，加之坡度较大，严重影响着群众作业安全和农产品运输效率。二是前往水源点的道路坡度极陡，且主要为群众自行开发的土路，且墨脱雨季较多，难以及时对水源点及引水管道进行巡护，也威胁着巡护群众的生命安全，时常难以保障群众生产和生活供水。三是项目属于边境地区基础设施提升工程，符合“守边固边、兴边富民”战略，提升边境群众满意度和归属感，促进边疆稳定。四是通过项目实施，可带动群众参与工程建设，增加务工收入，进一步巩固脱贫攻坚成果。管护单位：德兴村村委会</t>
  </si>
  <si>
    <t>社会效益：可以进一步完善德兴村及德兴乡政府基础设施，保障群众生活，为进一步发展规模化种养殖业奠定基础。                                                               经济效益：非经营性项目，无直接经济效益。</t>
  </si>
  <si>
    <t>正在编制设计方案</t>
  </si>
  <si>
    <t>储备项目，27年实施</t>
  </si>
  <si>
    <t>墨脱县加热萨乡多龙岗村小型供水规范化改造工程</t>
  </si>
  <si>
    <t>墨脱县加热萨乡多龙岗村</t>
  </si>
  <si>
    <t>新建取水口1座、蓄水池1座、絮凝池1座、一体化设备基座1座、消毒房1间。  （量化出来具体工程量，无可行性必要性、管护资金来源）                         管护单位：多龙岗村村委会</t>
  </si>
  <si>
    <t>墨脱县水利局</t>
  </si>
  <si>
    <t>改善饮用水水质，保障辖区内群众饮水安全</t>
  </si>
  <si>
    <t>已完成风评手续和选址论证报告手续，正在办理用地手续</t>
  </si>
  <si>
    <t>墨脱县背崩乡阿苍村小型供水规范化改造工程</t>
  </si>
  <si>
    <t>墨脱县背崩乡阿苍村</t>
  </si>
  <si>
    <t>新建饮水设施1座，引水管道30米，新建挡墙及护坡80米及相关附属设施  （量化出来具体工程量，无可行性必要性、管护资金来源）                                                    管护单位：阿苍村村委会</t>
  </si>
  <si>
    <t>已完成风评手续，选址论证报告已过自治区自然资源厅初审，待选址论证报告手续办理完成加紧推进用地手续办理。</t>
  </si>
  <si>
    <t>墨脱县甘登乡格林村小型供水规范化改造工程</t>
  </si>
  <si>
    <t>墨脱县甘登乡格林村</t>
  </si>
  <si>
    <t>维修取水口设施1处、水源保护围栏30米及警示牌、新建饮水设施1座、引水管道20米及相关附属设施       （量化出来具体工程量，无可行性必要性、管护资金来源）                                                           管护单位：格林村村委会</t>
  </si>
  <si>
    <t>已完成风评手续，正在办理用地手续</t>
  </si>
  <si>
    <t>墨脱县帮辛乡新址水厂道路硬化项目</t>
  </si>
  <si>
    <t>建设内容：新建硬化道路长1315米，路基宽4.5米。其中路基工程(包含路基挖方2875立方米、路基填方 244.8立方米、余土外运等；特殊路基处理1381立方米；涵背路基处理；混凝土边沟2113米；衡重式路肩墙 75.1立方米；护肩墙63立方米；路堑墙331.3立方米等内容)、路面工程、管涵工程41米、交叉工程等相关配套附属设施。（负面清单，建议从行业部门争取资金）
可行性：一是项目选址明确，规划线路紧密结合现有道路布局，避免新增占地，减少矛盾和阻力；二是施工技术成熟，乡域内已有多处道路硬化项目经验，可为本次项目实施提供技术和管理保障；三是生态环境具备可承载性，项目规模适度，施工措施得当，不会对生态环境造成较大影响，具备顺利实施的条件。
必要性：当前，水厂道路为泥土路面，遇雨天极易积水、泥泞打滑，存在出行安全隐患；旱季扬尘严重，影响周边群众生活。随着水厂建设和周边村民生产生活需要的增加，现有道路的承载力和服务能力已明显不足，严重制约了物资运输、群众出行和水厂正常运维。项目实施是保障水厂长期稳定运行的前提，是改善群众生产生活条件的迫切需要，也是推动乡域基础设施完善、助力乡村振兴的现实要求。
管护单位：帮辛村村委会</t>
  </si>
  <si>
    <t>基础设施类工程，无联农方案</t>
  </si>
  <si>
    <t>社会效益：群众出行更加安全便捷，运输效率显著提升，教育、医疗、产业发展等公共服务条件得到改善，群众获得感和满意度显著增强。
经济效益：项目建设预计可提供大量就业工日，直接增加群众务工收入，促进农牧民增收。
生态效益：道路修整与排水设施完善后，可有效减少雨季水土流失，避免道路破坏反复修补，延长道路使用寿命，从而实现资源节约和环境保护的双赢。
长远效益：项目将为后续乡域基础设施完善和产业发展打下坚实基础，为乡村振兴提供有力支撑，具有显著的长远发展价值。</t>
  </si>
  <si>
    <t>已完成前置手续办理，等待拨付资金</t>
  </si>
  <si>
    <t>墨脱县格当乡占根卡村农田灌溉引水渠建设项目</t>
  </si>
  <si>
    <t>新建引水渠1.6km，配套相应过路涵洞,硬化渠道侧既有土路，面积2450平方米，做引水渠巡检使（这是？），取水口1座 （量化出来具体工程量，管护资金来源）                       
必要性：1.藏式水磨坊是当地传统生产设施，主要用于磨制青稞等农产品，维持其正常运转，提高农产品加工效率，满足村民生产生活需求。2.传承文化遗产：藏式水磨坊承载着当地的历史文化和传统技艺，能吸引游客体验传统水磨加工过程，带动乡村旅游业发展，增加旅游收入，还可促进当地农产品销售，拓宽村民增收渠道，推动乡村经济发展。3.生态环境优化：合理建设的引水渠，可优化当地水资源配置为周边农田灌溉、生态绿化等提供水源，实现水资源的综合利用和可持续发展。（这些内容都是做什么的？？？？）
可行性：1.自然条件适宜：属于亚热带湿润气候，降水丰富水资源较为充足，可借助地势落差实现水流的自然流动，降低建设难度和运行成本。2.政策资金扶持：政府重视农村基础设施建设，水磨坊引水渠建设项目有可能获得政策支持和资金补助（（（（你们到底要做什么）））），为项目实施提供保障。管护单位：占根卡村村委会</t>
  </si>
  <si>
    <t>以以工代赈方式实施，增加群众就业和收入，盘活村内水磨坊，方便群众加工农作物，提高群众幸福感。</t>
  </si>
  <si>
    <t>墨脱县甘登乡德尔贡村茶产业配套设施建设项目</t>
  </si>
  <si>
    <t>建设内容：从德尔贡村前往茶叶种植园道路修建，全长约4.5千米，宽3.5米（产业配套类，放到合适的地方）
可行性：一是道路全长约4.5千米、宽3.5米，符合乡村生产道路建设的常规技术标准，适应德尔贡村茶叶种植园往返运输及日常通行需求，技术路线成熟可行，行业部门审查无技术层面障碍。二是结合村庄58户285人的人口规模、1500余亩茶园的产业体量，4.5千米长度可覆盖从村庄到种植园的主要通行路径，3.5米宽度能满足农资运输车辆（如小型货车、农用三轮车）及茶农往返通行，规模与标准匹配村庄当前实际生产需求。三是在满足当前茶产业生产运输基础上，该道路建设可适度考虑未来茶园规模扩大、产业升级后的通行需求，与守土固边类村庄的定位相契合。道路建成后，既能改善生产条件，又能提升村庄基础设施整体面貌，与高原和美村庄“塑形”要求有效融合，展现村庄建后整洁、有序的整体效果。四是项目建设聚焦解决茶农生产运输的核心痛点，技术成熟、规模合理，兼顾当前需求与适度超前，且能融入村庄整体建设风貌，具备较强的可行性。
必要性：德尔贡村共58户285人，拥有水稻、玉米等耕地810亩，拥有猪260头、牛106头、鸡709只等牲畜，海拔1600余米，亚热带湿润气候，年均温16℃，水电讯网均已覆盖、，村内完成人畜分离建设。主导产业为茶产业，拥有茶园1500余亩；村庄定位为守土固边类村庄。茶农日常往返种植园、运输农资（肥料、农具等）受限于道路条件，增加劳动强度和时间成本，修建道路可直接改善生产条件，提高群众参与茶叶种植的积极性。                            管护单位：德尔贡村村委会管护资金</t>
  </si>
  <si>
    <t>1.直接收益：降低茶叶运输成本，减少鲜叶损耗，提升农户实际收入
2.产业带动：运输便利后，农户可扩大种植规模，提高产量，带动增收</t>
  </si>
  <si>
    <t>已联系县自然资源局对道路进行测量，并过会立项</t>
  </si>
  <si>
    <t>墨脱县甘登乡尔贡村村内基础设施建设项目</t>
  </si>
  <si>
    <t>建设内容：修建长300米的挡土墙，采用浆砌石结构（基础埋深不小于1.0米），墙高5米以上，并设置排水孔（间距2-3米）及反滤层。（建议从行业主管部门争取资金）
可行性：一是采用浆砌石挡土墙设计，适配高原山区边坡防护需求，技术成熟且施工难度适中，符合乡村基础设施建设技术规范，行业部门审查认为技术方案可行。二是300米长度针对水土流失隐患区域精准布设，结构设计兼顾挡土稳定性与排水需求，与村庄居住区、道路及灌溉设施的防护需求匹配，规模合理、标准适宜。三是在满足当前防灾害需求基础上，挡土墙采用与周边自然环境协调的外观设计（如局部采用当地石材装饰），既强化安全防护功能，又融入村庄整体风貌，避免生硬突兀，与“守土固边类村庄”及“高原和美村庄”的“塑形”要求相契合。四是项目技术方案成熟，规模与实际需求匹配，兼顾安全功能与景观协调，能有效降低自然灾害风险，保障村民生产生活安全，具备较强可行性。
必要性：德尔贡村共58户285人，拥有水稻、玉米等耕地810亩，拥有猪260头、牛106头、鸡709只等牲畜，海拔1600余米，亚热带湿润气候，年均温16℃，水电讯网均已覆盖、，村内完成人畜分离建设。主导产业为茶产业，拥有茶园1500余亩；村庄定位为守土固边类村庄。若水土流失区域靠近村庄居住区、现有道路或灌溉设施，可能引发滑坡、塌方等隐患，威胁村民生命财产安全，同时破坏基础设施（如冲毁田间道路、灌溉渠）。300m挡土墙能针对性加固危险区域，降低自然灾害风险，为村民生产生活提供安全保障。  管护单位：德尔贡村村委会</t>
  </si>
  <si>
    <t>该项目可以“以工代赈”方式进行实施，吸收当地农牧民参工参建，带动增收</t>
  </si>
  <si>
    <t>墨脱县甘登乡格林村粮仓改造项目（建议删除）</t>
  </si>
  <si>
    <t>建设内容：对格林村15户粮仓（群众自行解决）进行改造，单做粮仓50㎡，优化粮仓内部功能布局，提升仓储实用性，设定门巴族风格；统一规划建设挡土墙150m，墙高5m以上，保障粮仓结构稳定与周边场地安全。
可行性：一是粮仓改造及挡土墙建设均采用成熟的乡村建筑施工技术，门巴族风格元素融入可借鉴当地传统建筑工艺，技术路线清晰可行，符合乡村建设技术规范及行业标准，经行业部门审查，技术方案具备实操性。二是针对18户未改造粮仓进行改造，建设规模与村庄实际未改造存量相匹配，挡土墙设置范围结合粮仓分布及地形条件合理划定，规模适度，行业部门审查认为符合村庄实际需求。三是改造标准以保障结构安全、融入民族风格、提升实用功能为核心，既遵循乡村建筑安全标准，又体现门巴族文化特色，与村庄“塑形”要求及高原和美村庄建设整体标准相契合。
必要性：格林村共32户125人，拥耕地290亩，拥有猪93头、牛48头、鸡151只等牲畜，坐落于背崩乡以南偏西的大巴山鞍部，海拔1721米，亚热带气候，水电讯网均已覆盖，村内完成人畜分离建设。群众收入来源以政策补贴、茶叶种植、务农、民宿经营、运输、养殖，外出务工为主，拥有茶园500余亩；村庄定位为示范引领类村庄。门巴族风格改造能将传统建筑元素（如屋顶造型、装饰纹样）融入粮仓设计，避免“千篇一律”的改造模式，既保留民族文化记忆，又能让粮仓成为展示门巴族特色的载体，改善村庄整体风貌，避免杂乱无章的仓储空间影响村容。 管护单位：格林村村委会</t>
  </si>
  <si>
    <t xml:space="preserve">粮仓安全性提升，粮食损耗率能够降低，减少损失。 </t>
  </si>
  <si>
    <t>墨脱县甘登乡格林村排污系统改造项目</t>
  </si>
  <si>
    <t xml:space="preserve">建设内容：升级污水收集管网，覆盖全村32户居民住宅、民宿经营点及公共活动区域，优化管网走向与埋设长度，匹配村庄地形及建筑分布；建设集中式末端污水处理设施，采用技术成熟、运行经济且便于维护的处理工艺；配套建设管网检修通道及污水处理设施运维管理用房（末端处理建议争取行业部门资金）。（细化量化建设内容）
可行性：一是排污系统改造采用“管网收集+集中处理”的成熟技术路线，管网铺设遵循乡村排水工程技术规范，末端处理设施选用适合高原亚热带气候、运维难度低的工艺，技术方案经行业部门审查，具备较强实操性和可靠性。二是管网覆盖范围、埋设长度及管径选择，结合村庄现有32户人口规模、500余亩茶园附属设施及民宿产业发展规划确定，可满足未来5-10年排污需求；末端处理设施处理能力与村庄污水总量（含游客增量）匹配，行业部门审查认为规模适度，符合“适度超前”原则。三是管网及处理设施建设均符合国家乡村污水处理工程建设标准，兼顾实用性与景观性，与村庄“塑形”要求融合；运行成本核算纳入村庄集体经济规划，配备专人负责日常运维。
必要性：格林村共32户125人，拥耕地290亩，拥有猪93头、牛48头、鸡151只等牲畜，坐落于背崩乡以南偏西的大巴山鞍部，海拔1721米，亚热带气候，水电讯网均已覆盖，村内完成人畜分离建设。群众收入来源以政策补贴、茶叶种植、务农、民宿经营、运输、养殖，外出务工为主，拥有茶园500余亩；村庄定位为示范引领类村庄。格林村发展乡村旅游、民宿等产业，排污系统是基础配套设施。游客量增加将导致污水排放量上升，现有设施无法承载，可能因环境问题制约产业发展。改造后可满足未来5-10年的排污需求，为产业升级扫清障碍。  管护单位：格林村村委会
</t>
  </si>
  <si>
    <t xml:space="preserve">1. 经济效益：排污系统完善后，会提高游客满意度，间接带动餐饮、民宿等经营收入
2.生态效益：  减少污水对土壤的污染，保护耕地生产力。 </t>
  </si>
  <si>
    <t>墨脱县背崩乡巴登村雨污分流提升改造建设项目</t>
  </si>
  <si>
    <t>巴登村</t>
  </si>
  <si>
    <t>建设内容：对巴登村进行雨污分流提升改造，配套给排水工程、排污工程，新建雨水沟2200米，过路涵管20米，检查井35个，沉砂池2座，人工湿地1座，对巴登村的污水问题进行彻底整治。（细化量化建设规模及内容，对雨污分流必要性进行详细分析）
可行性：我乡会同村两委、驻村工作队及有关部门经过实地调查及讨论研究，广泛收集相关资料，认为该项目的实施能够改善巴登村村村内居住环境，提升村庄整体形象，提升老百姓的生活幸福感，进一步改善老百姓的生活水平。
必要性：该项目规划是新的历史时期我县政治经济形势发展的客观要求，能够繁荣农村经济带动农牧民增收致富，解决农牧民群众的生产就业问题，是促进固边兴边富民行动的重要举措。本项目的建设可以有效防治当地洪涝灾害，改善村庄环境，而且还可以带动当地的就业，在项目实施过程中，增加项目区域内的农牧民的经济收入。管护单位：巴登村村委会</t>
  </si>
  <si>
    <t>该项目的建设能显著提升巴登村生活环境，显著提升老百姓幸福感</t>
  </si>
  <si>
    <t>墨脱县加热萨乡粮仓建设项目（建议删除）</t>
  </si>
  <si>
    <t>多龙岗村</t>
  </si>
  <si>
    <t>建设内容：新建两层30平粮仓225座（群众自行实施），其中多龙岗125座，地点为多龙岗河和多龙岗村之间，兴开100座，地点位于乡幼儿园后方国土规划仓储用地。
可行性：我乡粮食年产量102吨（来源于2024年国民经济统计）主要作物为玉米、青稞等，有仓储需求，且我乡多规合一中已预留该项目用地需求。必要性：我乡目前粮食储备条件差，虫害、霉变导致每年粮食减产10%到20%，影响我乡群众粮食收入及供应稳定性，该项目可提高我乡储粮积极性，稳定粮食生产，保证粮食安全。管护单位：多龙岗村村委会</t>
  </si>
  <si>
    <t>墨脱县加热萨乡人民政府</t>
  </si>
  <si>
    <t>农牧民自用</t>
  </si>
  <si>
    <t>效益分析：1、经济效益，减少粮食损失约10%，折算约30万元。2、社会效益，保障群众粮食收益，提高群众种植积极性，加强应急粮食储备能力。3、生态效益，集中仓储可优化土地空间，避免分散储存占空间。运营主体：农户</t>
  </si>
  <si>
    <t>墨脱县加热萨乡多龙岗村庭院温室大棚建设项目</t>
  </si>
  <si>
    <t>新建温室大棚102座，共计2040平方米，地点为多龙岗村农户庭院内部。（什么样的温室？？？核实投资）可行性：我乡多龙岗村自然条件适宜，年均气温15-18摄氏度，水热条件优异，建成后可种植多种高附加价值作物，并由县农业农村局提供种植技术支持。必要性：1、多龙岗村人均耕地不足，只有0.18亩，传统种植模式难以满足增收要求，该项目可高效利用零散土地，实现“寸土寸金”，2、我乡雨季洪涝、冬季低温等灾害频发，露天种植风险高。3、我乡居民蔬菜自给量不足，大部分需要在外采购，该项目可以有效降低群众蔬菜消费负担。3、有机种植模式（如使用农家肥）可实现循环农业。管护单位：多龙岗村村委会</t>
  </si>
  <si>
    <t>效益分析：1、经济效益，该项目建成后基本实现441名群众蔬菜方面自给自足，节约蔬菜成本48万元/年（按照人均蔬菜摄入量计算）。2、社会效益，解决我乡多龙岗村群众蔬菜供应问题，降低群众生活成本，提升群众幸福指数。3、生态效益，该项目能够有效的节约土地，并减少病虫害和农药的使用，同时提升固碳能力，提高粪便利用率。运营主体：农户</t>
  </si>
  <si>
    <t>墨脱县格当乡德吉村村内基础设施提升项目</t>
  </si>
  <si>
    <t>对德吉村牛棚土路及场地进行硬化，共3100平方米，增加750米排水沟。对德吉村安置点内损坏排水沟维修700米（仅更换雨水篦子），增加1座厌氧系统生态污水处理（化粪池+人工湿地）管护单位：德吉村村委会（可行性与必要性呢？）管护资金？？？</t>
  </si>
  <si>
    <t>通过田间道路硬化，改善老百姓耕作出行条件，完善排水设施以及增加防猴子网围栏，提高耕地产出效益，保障粮食产量及安全</t>
  </si>
  <si>
    <t>墨脱县格当乡曾求村村内基础设施配套建设项目</t>
  </si>
  <si>
    <t>墨脱县格当乡曾求村</t>
  </si>
  <si>
    <t>新建挡土墙工程800立方米，道路工程2100平方米及土石方工程、总图给排水工程、总体电气工程等相关附属工程。管护单位：曾求村村委会（细化量化建设内容，可行性必要性完善，管护资金，要啥没啥）</t>
  </si>
  <si>
    <t>优化安置房布局：通过对场地进行平整，可以根据安置房建设的实际需求，合理规划安置房的布局，提高土地利用率和居住环境质量，为后续安置房建设提供良好的施工条件。</t>
  </si>
  <si>
    <t>墨脱县格当乡桑珍卡村水源地巡检道路建设项目</t>
  </si>
  <si>
    <t>墨脱县格当乡桑珍卡村</t>
  </si>
  <si>
    <t>新建水源地巡检道路700米，宽度3.5米，共2450平米，挡土墙工程1200立方米，路基排水工程、桥涵工程等相关附属工程。管护单位：桑珍卡村村委会（细化量化建设内容，可行性必要性完善，管护资金，要啥没啥）</t>
  </si>
  <si>
    <t>通过完善水源地巡检道路，降低巡检困难，保障巡检人员安全，保障饮用水水质、水量，保证辖区内群众饮水安全</t>
  </si>
  <si>
    <t>墨脱县格当乡曾求村农用耕地平整项目</t>
  </si>
  <si>
    <t>对曾求村既有115亩耕地进行田间石块清理、耕地平整、田间沟渠梳理整治1000m、硬化2m宽机耕道1200平方米，增加5口田间蓄水池（100立方米/座）管护单位：曾求村村委会（细化量化建设内容，可行性必要性完善，管护资金，要啥没啥）</t>
  </si>
  <si>
    <t>通过田间石块清理、耕地平整、田间沟渠梳理、田间机耕道规划，提高耕地产出效益，保障粮食产量及安全</t>
  </si>
  <si>
    <t>墨脱县加热萨乡森林保护及防火巡查道路以工代赈项目</t>
  </si>
  <si>
    <t>加热萨村</t>
  </si>
  <si>
    <t>建设内容：新建片石碎拼道路约3.58km，路宽 1.8m；道路迎水侧根据需要设内径为200mm*200mm的排水沟以及安全防护设施3767.80米及相应附属设施，有水渠区域设有主要涵洞及管涵工程共计12处。
可行性：本项目符合国家关于加强森林资源保护、森林防火以及以工代赈等政策要求，能够获得政府在政策、资金和审批等方面的支持。地方政府也将森林保护和防火工作纳入区域发展重点规划，为项目的实施提供了良好的政策环境。国家高度重视森林资源保护和森林防火工作，出台了一系列相关政策支持森林保护基础设施建设。
2.4.2具备一定的现实基础拥有可行性
本项目的主要建设内容为防火步道建设，排水渠等附属设施，项目用地不涉及到农用地，涉及到林地，项目建设符合《墨脱县国土空间总体规划（2021-2035年）》的相关要求。
项目区域已有一定的道路基础，通过建设即可满足森林保护及防火巡查的需求，无需从零开始建设，降低了项目实施的难度和成本。同时，当地村民对森林保护和防火工作有较高的认识和积极性，愿意参与到项目建设中，为项目的实施提供了人力保障。
必要性：加热萨乡地形复杂，暴雨、滑坡等自然灾害时有发生，这些灾害不仅会破坏森林资源，还可能对周边村民的生命财产安全造成威胁。项目建设的道路可以作为灾害监测和应急疏散的通道，便于工作人员及时巡查监测森林区域的地质和生态情况，提前发布预警信息，并在灾害发生时快速疏散群众，提升区域防灾减灾能力。该区域森林茂密，且气候条件特殊，森林防火任务艰巨。现有的道路通行能力差，一旦发生森林火灾，灭火人员、物资无法快速运送至火灾现场，会延误最佳灭火时机，扩大火灾损失。建设完善的防火巡查道路，能够保障防火巡查车辆和应急队伍的快速通行，提高火灾响应速度和扑救效率，最大限度地减少火灾对森林资源和周边群众生命财产安全的威胁。管护单位：加热萨村村委会</t>
  </si>
  <si>
    <t>经济效益：本项目的实施一方面可极大提升项目区基础设施条件和群众生产生活环境，促进当地特色产业发展并带动群众增收致富，具有十分明显的经济效益。将显著改善和加深党群、干群关系，提升基层党组织的凝聚力和号召力，增强当地村民参与乡村振兴建设的信心和决心。
另一方面本项目符合国家森林保护、以工代赈等政策要求，项目实施后，可显著提升区域森林保护和防火能力，带动村民增收，生态、社会及经济效益显著，具备建设条件。</t>
  </si>
  <si>
    <t>已取得概批，并通过以工代赈评审</t>
  </si>
  <si>
    <t>墨脱县加热萨乡上曲那塘旅游基础设施以工代赈项目</t>
  </si>
  <si>
    <t>更帮村</t>
  </si>
  <si>
    <t>建设内容：新建水泥混凝土道路约 962.209m，路宽 4m；道路双侧含内径为400mm*400的排水沟，有水渠区域设有主要涵洞3处及管涵工等；新建1.5m宽人行步道约1.773公里。
必要性：本项目的实施将充分结合搬迁群众的务工技能和务工意愿，优先吸纳项目村及周边地区易地搬迁群众就近就地就业，充分依托以工工赈项目的实施激发搬迁群众内生动力和个人素质，实现易地搬迁群众“搬得出、稳得住、能致富”的目标，共同助力巩固拓展脱贫攻坚成果和全面推进乡村振兴全面建设；项目区群众既能直接参与本项目建设务工获取劳务报酬，还能按照自身意愿参与本项目组织的劳动技能培训，从而提高自身就业技能，拓宽自身就业增收渠道。 
本项目组织的劳动技能培训对象聚焦项目涉及村民及周边群众，帮助参培群众更多更好地掌握就业技术，提升就业能力，扩展就业岗位，同时也能促进当地群众在项目建成后参与自主就业。  
可行性：本项目符合中共中央国务院关于做好2023年全面推进乡村振兴重点工作的意见（2023年1月2日）的建设要求，实施乡村建设行动，大力开展道路硬化等专项建设，以建设宜居村庄为导向，以村容村貌提升为主攻方向，开展农村人居环境整治行动，全面提升农村人居环境质量。科学规划村庄建筑保护措施，大力提升农房设计水平，突出乡土特色和地域民族特点。加快推进村内基础设施建设，提升人居居住环境质量。本项目属于更帮村基础设施建设，项目的后期运营维护由当地村委会负责，其次本项目实施村内道路等附属设施建设属于乡村振兴建设范围，是实现乡村美丽，保障村庄环境美、生态美、精神美的民心工程，农民积极性与参与性高。管护单位：更帮村村委会</t>
  </si>
  <si>
    <t>已将实施方案和概算提交至县发改委审核</t>
  </si>
  <si>
    <t>（四）宜居宜业和美村庒类</t>
  </si>
  <si>
    <t>2（玛迪村、米日村、珠村未列入，已达到高原和美乡村条件？？？？请做好创建认定工作。）</t>
  </si>
  <si>
    <t>墨脱县桑珍卡村高原和美乡村建设项目</t>
  </si>
  <si>
    <t>桑珍卡村</t>
  </si>
  <si>
    <t>主要建设内容：新建村庄照明工程30盏，庭院整治140m，水磨房3座，道路硬化2000㎡，到户厕所改造8户，配套引水工程1项、排污工程及1项等配套附属工程。项目建设内容细化量化
可行性：桑珍卡行政村距离墨脱县城约60公里,距格当乡政府所在地5公里，桑珍卡行政村由上那巴、下那巴、桑珍卡、上康卓登、下康卓登五个自然村组成（上那巴与桑珍卡、康卓登相距约3公里）。桑珍卡村共计35户（虚户2户）142人；其中门巴族2人、珞巴族1人、藏族139人。全村共有脱贫户24户，低保户8户，返贫监测户1户，重点监测对象2人，重点人员1人。桑珍卡村海拔为1900米，属于亚热带湿润气候区，年降水量1500-2000毫米，多集中在6-9月。同时在村庄人居环境改善方面，完成改厕27户，随着改厕工作的推进，村民生活环境得到极大改善。人畜分离覆盖率达到100%，有效减少了疫病传播风险，提升了村庄整体卫生水平。该项目的实施对桑珍卡村进行整村提升，对村内破损路面恢复、入户道路硬化、污水管网等内容进行提升，项目的实施是实现乡村美丽，保障村庄环境美、生态美、精神美的民心工程，农民积极性与参与性高。
必要性：根据村庄现场调查统计，桑珍卡村受自然灾害，部分引水管网、污水管网收到冲击影响，急需进行提升整治；同时村庄较为分散，照明不充分，影响群众夜间出行；入户道路硬化存在短板，急需进行提升。综上内容，该项目的实施是十分必要的。管护单位：桑珍卡村村委会管护资金？？？</t>
  </si>
  <si>
    <t>提升村庄村容村貌，利于村庄旅游业发展，提升农村生态文明建设。</t>
  </si>
  <si>
    <t>实施方案编制完成</t>
  </si>
  <si>
    <t>墨脱县朗杰岗村宜居宜业和美乡村建设项目</t>
  </si>
  <si>
    <t>朗杰岗村</t>
  </si>
  <si>
    <t>主要建设内容：新建桥梁工程1项，场地硬化2600㎡，新增路灯30盏，挡墙150米，污水处理设施1项及相关配套附属工程。细化量化建设内容
可行性：朗杰岗村距墨脱县城以东约14公里，地处雅鲁藏布江中下游，东与墨脱镇巴日村相邻，南与墨脱村比邻，西北为边境线，属于边境一线村庄，平均海拔约1900米，年均温度16摄氏度，于2017年5月从原加热萨久当卡村搬迁如朗杰岗（搬迁户34户138人），同年8月，正式更名为朗杰岗村，2018年10月正式入住新居。全村共36户146人，其中劳动力87人。（1）水：村内有1处水源，蓄水池2个，水质良好，其中一处蓄水池损坏。村内供水管网较为完善，下雨容易堵塞。
（2）电：全村用电接通国家电网，保证全村用电需求，村内室外电路较为规整，但有20多户家庭电路有问题，经常短路跳闸，有安全隐患。
（3）道路：入村道路良好，有部分路段及部分盖板损坏，需要更换。产业道路方面，茶叶基地与大棚道路为泥土路面，雨天泥泞。道路照明设施方面，路灯状况良好，有小部分区域无路灯。
（4）通讯建设：有线电话和有线宽带状态良好，但无线电话和手机无线网络信号不稳定。
（5）人畜分离现状：村内人畜已分离。
（6）污水管网情况：村内基本做到雨污分流。排水管网状况良好，有一个三级沉淀池，但污水处理设施还需提升。
该项目主要对村内基础设施进行提升，项目施工区内交通条件良好，建材运输无影响，施工环境可行；该项目解决群众急难愁盼民生堵点，群众支持度较高；
必要性：村内群众新分宅基地在溪流对面，现有钢架桥难以满足群众车辆出行，后期新分户群众出行不便，急需新增出行桥梁；村内照明不充分，群众夜间出行安全存在隐患，急需提升；村内污水处理设施较为陈旧，群众管理不到位，存在堵塞异味，急需实施；挡墙为群众民房附近，边坡存在强降雨溜坡情况，急需治理。管护单位：朗杰岗村村委会  管护资金？？？</t>
  </si>
  <si>
    <t>墨脱县2024年贷款贴息项目</t>
  </si>
  <si>
    <t>完成缴纳2024年扶贫贷款贴息（利差补贴）。</t>
  </si>
  <si>
    <t>外出就业路费补贴</t>
  </si>
  <si>
    <t>给外出务工人员发放路费补贴</t>
  </si>
  <si>
    <t>（七）其他类</t>
  </si>
  <si>
    <t>1（不安排，自行提取）</t>
  </si>
  <si>
    <t>项目管理费</t>
  </si>
  <si>
    <t>按照文件精神，取1%作为项目管理费</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</si>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</sst>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 numFmtId="178" formatCode="0_ "/>
    <numFmt numFmtId="179" formatCode="0.00_);[Red]\(0.00\)"/>
    <numFmt numFmtId="180" formatCode="#,##0_ "/>
    <numFmt numFmtId="181" formatCode="0.00_);\(0.00\)"/>
  </numFmts>
  <fonts count="83">
    <font>
      <sz val="11"/>
      <color theme="1"/>
      <name val="宋体"/>
      <charset val="134"/>
      <scheme val="minor"/>
    </font>
    <font>
      <sz val="20"/>
      <name val="宋体"/>
      <charset val="134"/>
      <scheme val="minor"/>
    </font>
    <font>
      <b/>
      <sz val="22"/>
      <color theme="1"/>
      <name val="宋体"/>
      <charset val="134"/>
      <scheme val="minor"/>
    </font>
    <font>
      <sz val="20"/>
      <color rgb="FFFF0000"/>
      <name val="宋体"/>
      <charset val="134"/>
      <scheme val="minor"/>
    </font>
    <font>
      <sz val="11"/>
      <name val="宋体"/>
      <charset val="134"/>
      <scheme val="minor"/>
    </font>
    <font>
      <b/>
      <sz val="14"/>
      <color rgb="FFFF0000"/>
      <name val="仿宋_GB2312"/>
      <charset val="134"/>
    </font>
    <font>
      <sz val="14"/>
      <color rgb="FFFF0000"/>
      <name val="仿宋_GB2312"/>
      <charset val="134"/>
    </font>
    <font>
      <b/>
      <sz val="18"/>
      <name val="仿宋_GB2312"/>
      <charset val="134"/>
    </font>
    <font>
      <b/>
      <sz val="24"/>
      <name val="仿宋_GB2312"/>
      <charset val="134"/>
    </font>
    <font>
      <sz val="14"/>
      <name val="仿宋_GB2312"/>
      <charset val="134"/>
    </font>
    <font>
      <sz val="18"/>
      <name val="仿宋_GB2312"/>
      <charset val="134"/>
    </font>
    <font>
      <sz val="12"/>
      <name val="仿宋_GB2312"/>
      <charset val="134"/>
    </font>
    <font>
      <b/>
      <sz val="12"/>
      <name val="仿宋_GB2312"/>
      <charset val="134"/>
    </font>
    <font>
      <b/>
      <sz val="14"/>
      <name val="仿宋_GB2312"/>
      <charset val="134"/>
    </font>
    <font>
      <b/>
      <sz val="20"/>
      <color rgb="FFFF0000"/>
      <name val="宋体"/>
      <charset val="134"/>
      <scheme val="minor"/>
    </font>
    <font>
      <sz val="18"/>
      <color theme="1"/>
      <name val="仿宋_GB2312"/>
      <charset val="134"/>
    </font>
    <font>
      <b/>
      <sz val="14"/>
      <color rgb="FFFF0000"/>
      <name val="宋体"/>
      <charset val="134"/>
      <scheme val="minor"/>
    </font>
    <font>
      <b/>
      <sz val="14"/>
      <name val="宋体"/>
      <charset val="134"/>
    </font>
    <font>
      <sz val="14"/>
      <color rgb="FFFF0000"/>
      <name val="宋体"/>
      <charset val="134"/>
    </font>
    <font>
      <sz val="12"/>
      <color rgb="FFFF0000"/>
      <name val="宋体"/>
      <charset val="134"/>
    </font>
    <font>
      <sz val="12"/>
      <name val="宋体"/>
      <charset val="134"/>
    </font>
    <font>
      <sz val="14"/>
      <name val="宋体"/>
      <charset val="134"/>
    </font>
    <font>
      <sz val="11"/>
      <name val="宋体"/>
      <charset val="134"/>
    </font>
    <font>
      <b/>
      <sz val="18"/>
      <color theme="1"/>
      <name val="仿宋_GB2312"/>
      <charset val="134"/>
    </font>
    <font>
      <b/>
      <sz val="14"/>
      <color theme="1"/>
      <name val="仿宋_GB2312"/>
      <charset val="134"/>
    </font>
    <font>
      <b/>
      <sz val="20"/>
      <color theme="1"/>
      <name val="宋体"/>
      <charset val="134"/>
      <scheme val="minor"/>
    </font>
    <font>
      <b/>
      <sz val="16"/>
      <color theme="1"/>
      <name val="宋体"/>
      <charset val="134"/>
      <scheme val="minor"/>
    </font>
    <font>
      <b/>
      <sz val="20"/>
      <name val="宋体"/>
      <charset val="134"/>
      <scheme val="minor"/>
    </font>
    <font>
      <sz val="14"/>
      <name val="方正仿宋_GBK"/>
      <charset val="134"/>
    </font>
    <font>
      <sz val="24"/>
      <name val="宋体"/>
      <charset val="134"/>
      <scheme val="minor"/>
    </font>
    <font>
      <sz val="22"/>
      <name val="宋体"/>
      <charset val="134"/>
      <scheme val="minor"/>
    </font>
    <font>
      <sz val="48"/>
      <name val="宋体"/>
      <charset val="134"/>
      <scheme val="minor"/>
    </font>
    <font>
      <b/>
      <sz val="48"/>
      <name val="宋体"/>
      <charset val="134"/>
      <scheme val="minor"/>
    </font>
    <font>
      <b/>
      <sz val="24"/>
      <name val="宋体"/>
      <charset val="134"/>
      <scheme val="minor"/>
    </font>
    <font>
      <b/>
      <sz val="22"/>
      <name val="宋体"/>
      <charset val="134"/>
      <scheme val="minor"/>
    </font>
    <font>
      <b/>
      <sz val="28"/>
      <name val="宋体"/>
      <charset val="134"/>
      <scheme val="minor"/>
    </font>
    <font>
      <sz val="24"/>
      <name val="宋体"/>
      <charset val="134"/>
    </font>
    <font>
      <b/>
      <sz val="24"/>
      <name val="黑体"/>
      <charset val="134"/>
    </font>
    <font>
      <b/>
      <sz val="22"/>
      <name val="黑体"/>
      <charset val="134"/>
    </font>
    <font>
      <b/>
      <sz val="48"/>
      <name val="仿宋_GB2312"/>
      <charset val="134"/>
    </font>
    <font>
      <sz val="24"/>
      <name val="黑体"/>
      <charset val="134"/>
    </font>
    <font>
      <sz val="22"/>
      <name val="黑体"/>
      <charset val="134"/>
    </font>
    <font>
      <sz val="24"/>
      <name val="仿宋_GB2312"/>
      <charset val="134"/>
    </font>
    <font>
      <sz val="48"/>
      <name val="仿宋_GB2312"/>
      <charset val="134"/>
    </font>
    <font>
      <b/>
      <sz val="22"/>
      <name val="仿宋_GB2312"/>
      <charset val="134"/>
    </font>
    <font>
      <sz val="22"/>
      <name val="仿宋_GB2312"/>
      <charset val="134"/>
    </font>
    <font>
      <sz val="16"/>
      <name val="宋体"/>
      <charset val="134"/>
    </font>
    <font>
      <sz val="36"/>
      <name val="仿宋_GB2312"/>
      <charset val="134"/>
    </font>
    <font>
      <b/>
      <sz val="20"/>
      <name val="仿宋_GB2312"/>
      <charset val="134"/>
    </font>
    <font>
      <b/>
      <sz val="36"/>
      <name val="仿宋_GB2312"/>
      <charset val="134"/>
    </font>
    <font>
      <b/>
      <sz val="22"/>
      <name val="宋体"/>
      <charset val="134"/>
    </font>
    <font>
      <sz val="24"/>
      <name val="仿宋"/>
      <charset val="134"/>
    </font>
    <font>
      <sz val="24"/>
      <name val="仿宋_GB2312"/>
      <charset val="0"/>
    </font>
    <font>
      <b/>
      <sz val="14"/>
      <name val="宋体"/>
      <charset val="134"/>
      <scheme val="minor"/>
    </font>
    <font>
      <sz val="22"/>
      <name val="宋体"/>
      <charset val="134"/>
    </font>
    <font>
      <b/>
      <sz val="2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sz val="24"/>
      <name val="Times New Roman"/>
      <charset val="134"/>
    </font>
    <font>
      <sz val="22"/>
      <name val="Arial"/>
      <charset val="134"/>
    </font>
    <font>
      <sz val="22"/>
      <name val="DejaVu Sans"/>
      <charset val="134"/>
    </font>
    <font>
      <sz val="20"/>
      <name val="仿宋_GB2312"/>
      <charset val="134"/>
    </font>
    <font>
      <sz val="24"/>
      <name val="方正书宋_GBK"/>
      <charset val="134"/>
    </font>
    <font>
      <b/>
      <sz val="22"/>
      <name val="Arial"/>
      <charset val="134"/>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4" borderId="13" applyNumberFormat="0" applyFont="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14" applyNumberFormat="0" applyFill="0" applyAlignment="0" applyProtection="0">
      <alignment vertical="center"/>
    </xf>
    <xf numFmtId="0" fontId="62" fillId="0" borderId="14" applyNumberFormat="0" applyFill="0" applyAlignment="0" applyProtection="0">
      <alignment vertical="center"/>
    </xf>
    <xf numFmtId="0" fontId="63" fillId="0" borderId="15" applyNumberFormat="0" applyFill="0" applyAlignment="0" applyProtection="0">
      <alignment vertical="center"/>
    </xf>
    <xf numFmtId="0" fontId="63" fillId="0" borderId="0" applyNumberFormat="0" applyFill="0" applyBorder="0" applyAlignment="0" applyProtection="0">
      <alignment vertical="center"/>
    </xf>
    <xf numFmtId="0" fontId="64" fillId="5" borderId="16" applyNumberFormat="0" applyAlignment="0" applyProtection="0">
      <alignment vertical="center"/>
    </xf>
    <xf numFmtId="0" fontId="65" fillId="6" borderId="17" applyNumberFormat="0" applyAlignment="0" applyProtection="0">
      <alignment vertical="center"/>
    </xf>
    <xf numFmtId="0" fontId="66" fillId="6" borderId="16" applyNumberFormat="0" applyAlignment="0" applyProtection="0">
      <alignment vertical="center"/>
    </xf>
    <xf numFmtId="0" fontId="67" fillId="7" borderId="18" applyNumberFormat="0" applyAlignment="0" applyProtection="0">
      <alignment vertical="center"/>
    </xf>
    <xf numFmtId="0" fontId="68" fillId="0" borderId="19" applyNumberFormat="0" applyFill="0" applyAlignment="0" applyProtection="0">
      <alignment vertical="center"/>
    </xf>
    <xf numFmtId="0" fontId="69" fillId="0" borderId="20" applyNumberFormat="0" applyFill="0" applyAlignment="0" applyProtection="0">
      <alignment vertical="center"/>
    </xf>
    <xf numFmtId="0" fontId="70" fillId="8" borderId="0" applyNumberFormat="0" applyBorder="0" applyAlignment="0" applyProtection="0">
      <alignment vertical="center"/>
    </xf>
    <xf numFmtId="0" fontId="71" fillId="9" borderId="0" applyNumberFormat="0" applyBorder="0" applyAlignment="0" applyProtection="0">
      <alignment vertical="center"/>
    </xf>
    <xf numFmtId="0" fontId="72" fillId="10" borderId="0" applyNumberFormat="0" applyBorder="0" applyAlignment="0" applyProtection="0">
      <alignment vertical="center"/>
    </xf>
    <xf numFmtId="0" fontId="73" fillId="11" borderId="0" applyNumberFormat="0" applyBorder="0" applyAlignment="0" applyProtection="0">
      <alignment vertical="center"/>
    </xf>
    <xf numFmtId="0" fontId="74" fillId="12" borderId="0" applyNumberFormat="0" applyBorder="0" applyAlignment="0" applyProtection="0">
      <alignment vertical="center"/>
    </xf>
    <xf numFmtId="0" fontId="74" fillId="13" borderId="0" applyNumberFormat="0" applyBorder="0" applyAlignment="0" applyProtection="0">
      <alignment vertical="center"/>
    </xf>
    <xf numFmtId="0" fontId="73" fillId="14" borderId="0" applyNumberFormat="0" applyBorder="0" applyAlignment="0" applyProtection="0">
      <alignment vertical="center"/>
    </xf>
    <xf numFmtId="0" fontId="73" fillId="15" borderId="0" applyNumberFormat="0" applyBorder="0" applyAlignment="0" applyProtection="0">
      <alignment vertical="center"/>
    </xf>
    <xf numFmtId="0" fontId="74" fillId="16" borderId="0" applyNumberFormat="0" applyBorder="0" applyAlignment="0" applyProtection="0">
      <alignment vertical="center"/>
    </xf>
    <xf numFmtId="0" fontId="74" fillId="17" borderId="0" applyNumberFormat="0" applyBorder="0" applyAlignment="0" applyProtection="0">
      <alignment vertical="center"/>
    </xf>
    <xf numFmtId="0" fontId="73" fillId="18" borderId="0" applyNumberFormat="0" applyBorder="0" applyAlignment="0" applyProtection="0">
      <alignment vertical="center"/>
    </xf>
    <xf numFmtId="0" fontId="73" fillId="19" borderId="0" applyNumberFormat="0" applyBorder="0" applyAlignment="0" applyProtection="0">
      <alignment vertical="center"/>
    </xf>
    <xf numFmtId="0" fontId="74" fillId="20" borderId="0" applyNumberFormat="0" applyBorder="0" applyAlignment="0" applyProtection="0">
      <alignment vertical="center"/>
    </xf>
    <xf numFmtId="0" fontId="74" fillId="21" borderId="0" applyNumberFormat="0" applyBorder="0" applyAlignment="0" applyProtection="0">
      <alignment vertical="center"/>
    </xf>
    <xf numFmtId="0" fontId="73" fillId="22" borderId="0" applyNumberFormat="0" applyBorder="0" applyAlignment="0" applyProtection="0">
      <alignment vertical="center"/>
    </xf>
    <xf numFmtId="0" fontId="73" fillId="23" borderId="0" applyNumberFormat="0" applyBorder="0" applyAlignment="0" applyProtection="0">
      <alignment vertical="center"/>
    </xf>
    <xf numFmtId="0" fontId="74" fillId="24" borderId="0" applyNumberFormat="0" applyBorder="0" applyAlignment="0" applyProtection="0">
      <alignment vertical="center"/>
    </xf>
    <xf numFmtId="0" fontId="74" fillId="25" borderId="0" applyNumberFormat="0" applyBorder="0" applyAlignment="0" applyProtection="0">
      <alignment vertical="center"/>
    </xf>
    <xf numFmtId="0" fontId="73" fillId="26" borderId="0" applyNumberFormat="0" applyBorder="0" applyAlignment="0" applyProtection="0">
      <alignment vertical="center"/>
    </xf>
    <xf numFmtId="0" fontId="73" fillId="27" borderId="0" applyNumberFormat="0" applyBorder="0" applyAlignment="0" applyProtection="0">
      <alignment vertical="center"/>
    </xf>
    <xf numFmtId="0" fontId="74" fillId="28" borderId="0" applyNumberFormat="0" applyBorder="0" applyAlignment="0" applyProtection="0">
      <alignment vertical="center"/>
    </xf>
    <xf numFmtId="0" fontId="74" fillId="29" borderId="0" applyNumberFormat="0" applyBorder="0" applyAlignment="0" applyProtection="0">
      <alignment vertical="center"/>
    </xf>
    <xf numFmtId="0" fontId="73" fillId="30" borderId="0" applyNumberFormat="0" applyBorder="0" applyAlignment="0" applyProtection="0">
      <alignment vertical="center"/>
    </xf>
    <xf numFmtId="0" fontId="73" fillId="31" borderId="0" applyNumberFormat="0" applyBorder="0" applyAlignment="0" applyProtection="0">
      <alignment vertical="center"/>
    </xf>
    <xf numFmtId="0" fontId="74" fillId="32" borderId="0" applyNumberFormat="0" applyBorder="0" applyAlignment="0" applyProtection="0">
      <alignment vertical="center"/>
    </xf>
    <xf numFmtId="0" fontId="74" fillId="33" borderId="0" applyNumberFormat="0" applyBorder="0" applyAlignment="0" applyProtection="0">
      <alignment vertical="center"/>
    </xf>
    <xf numFmtId="0" fontId="73" fillId="34" borderId="0" applyNumberFormat="0" applyBorder="0" applyAlignment="0" applyProtection="0">
      <alignment vertical="center"/>
    </xf>
    <xf numFmtId="0" fontId="20" fillId="0" borderId="0">
      <alignment vertical="center"/>
    </xf>
    <xf numFmtId="0" fontId="0" fillId="0" borderId="0">
      <alignment vertical="center"/>
    </xf>
    <xf numFmtId="0" fontId="75" fillId="0" borderId="0">
      <protection locked="0"/>
    </xf>
    <xf numFmtId="0" fontId="76" fillId="0" borderId="0" applyProtection="0"/>
    <xf numFmtId="0" fontId="76" fillId="0" borderId="0" applyProtection="0">
      <alignment vertical="center"/>
    </xf>
  </cellStyleXfs>
  <cellXfs count="316">
    <xf numFmtId="0" fontId="0" fillId="0" borderId="0" xfId="0">
      <alignment vertical="center"/>
    </xf>
    <xf numFmtId="0" fontId="1" fillId="2" borderId="0" xfId="0" applyNumberFormat="1" applyFont="1" applyFill="1" applyBorder="1" applyAlignment="1">
      <alignment horizontal="center" vertical="center"/>
    </xf>
    <xf numFmtId="0" fontId="2" fillId="0" borderId="0" xfId="0" applyFont="1" applyFill="1" applyAlignment="1">
      <alignment horizontal="center" vertical="center"/>
    </xf>
    <xf numFmtId="0" fontId="1" fillId="0" borderId="0"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xf>
    <xf numFmtId="0" fontId="4" fillId="0" borderId="0" xfId="0" applyFont="1" applyFill="1" applyBorder="1" applyAlignment="1" applyProtection="1">
      <alignment horizontal="center" vertical="center" wrapText="1"/>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9" fillId="2" borderId="0" xfId="0" applyFont="1" applyFill="1" applyBorder="1" applyAlignment="1">
      <alignment horizontal="center" vertical="center"/>
    </xf>
    <xf numFmtId="0" fontId="10" fillId="2"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0" fillId="2" borderId="0" xfId="0" applyFont="1" applyFill="1" applyAlignment="1">
      <alignment horizontal="center" vertical="center"/>
    </xf>
    <xf numFmtId="0" fontId="7" fillId="2" borderId="0" xfId="0" applyFont="1" applyFill="1" applyBorder="1" applyAlignment="1">
      <alignment vertical="center"/>
    </xf>
    <xf numFmtId="0" fontId="5" fillId="0" borderId="0" xfId="0" applyFont="1" applyFill="1" applyBorder="1" applyAlignment="1">
      <alignment horizontal="center" vertical="center" wrapText="1"/>
    </xf>
    <xf numFmtId="0" fontId="7" fillId="0" borderId="0" xfId="0" applyFont="1" applyFill="1" applyBorder="1">
      <alignment vertical="center"/>
    </xf>
    <xf numFmtId="0" fontId="7" fillId="0" borderId="0" xfId="0" applyFont="1" applyFill="1" applyBorder="1" applyAlignment="1">
      <alignment vertical="center"/>
    </xf>
    <xf numFmtId="0" fontId="11" fillId="0" borderId="0" xfId="0" applyFont="1" applyFill="1" applyBorder="1" applyAlignment="1">
      <alignment horizontal="center" vertical="center"/>
    </xf>
    <xf numFmtId="0" fontId="12" fillId="0" borderId="0" xfId="0" applyFont="1" applyFill="1" applyBorder="1" applyAlignment="1">
      <alignment vertical="center"/>
    </xf>
    <xf numFmtId="0" fontId="9" fillId="0" borderId="0" xfId="0" applyFont="1" applyFill="1" applyBorder="1" applyAlignment="1">
      <alignment horizontal="center" vertical="center"/>
    </xf>
    <xf numFmtId="0" fontId="8" fillId="0" borderId="0" xfId="0" applyFont="1" applyFill="1" applyBorder="1">
      <alignment vertical="center"/>
    </xf>
    <xf numFmtId="0" fontId="7"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0" xfId="0" applyFont="1" applyFill="1" applyBorder="1" applyAlignment="1">
      <alignment horizontal="center" vertical="center"/>
    </xf>
    <xf numFmtId="0" fontId="10" fillId="2" borderId="0" xfId="0" applyFont="1" applyFill="1" applyBorder="1">
      <alignment vertical="center"/>
    </xf>
    <xf numFmtId="0" fontId="14" fillId="2" borderId="1" xfId="0" applyFont="1" applyFill="1" applyBorder="1" applyAlignment="1">
      <alignment horizontal="center" vertical="center"/>
    </xf>
    <xf numFmtId="0" fontId="10" fillId="2" borderId="0" xfId="0" applyFont="1" applyFill="1">
      <alignment vertical="center"/>
    </xf>
    <xf numFmtId="0" fontId="7" fillId="0" borderId="0" xfId="0" applyFont="1" applyFill="1" applyAlignment="1">
      <alignment horizontal="center" vertical="center"/>
    </xf>
    <xf numFmtId="0" fontId="10" fillId="2" borderId="0" xfId="0" applyFont="1" applyFill="1" applyBorder="1" applyAlignment="1">
      <alignment vertical="center"/>
    </xf>
    <xf numFmtId="0" fontId="7" fillId="0" borderId="0" xfId="0" applyFont="1" applyFill="1" applyBorder="1" applyAlignment="1">
      <alignment horizontal="center" vertical="center"/>
    </xf>
    <xf numFmtId="0" fontId="15" fillId="2" borderId="0" xfId="0" applyFont="1" applyFill="1" applyBorder="1">
      <alignment vertical="center"/>
    </xf>
    <xf numFmtId="0" fontId="5" fillId="0" borderId="0" xfId="0" applyFont="1" applyFill="1" applyBorder="1" applyAlignment="1">
      <alignment vertical="center"/>
    </xf>
    <xf numFmtId="0" fontId="13"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20" fillId="0" borderId="0" xfId="0" applyFont="1" applyFill="1" applyBorder="1" applyAlignment="1">
      <alignment horizontal="center" vertical="center"/>
    </xf>
    <xf numFmtId="0" fontId="21" fillId="0" borderId="0" xfId="0" applyFont="1" applyFill="1" applyAlignment="1">
      <alignment horizontal="center" vertical="center"/>
    </xf>
    <xf numFmtId="0" fontId="22" fillId="0" borderId="0" xfId="0" applyFont="1" applyFill="1" applyAlignment="1">
      <alignment horizontal="center" vertical="center"/>
    </xf>
    <xf numFmtId="0" fontId="23" fillId="0" borderId="0" xfId="0" applyFont="1" applyFill="1" applyBorder="1">
      <alignment vertical="center"/>
    </xf>
    <xf numFmtId="0" fontId="24" fillId="0" borderId="0" xfId="0" applyFont="1" applyFill="1" applyBorder="1">
      <alignment vertical="center"/>
    </xf>
    <xf numFmtId="0" fontId="25" fillId="0" borderId="0" xfId="0" applyFont="1" applyFill="1" applyBorder="1">
      <alignment vertical="center"/>
    </xf>
    <xf numFmtId="0" fontId="26" fillId="0" borderId="0" xfId="0" applyFont="1" applyFill="1" applyBorder="1">
      <alignment vertical="center"/>
    </xf>
    <xf numFmtId="0" fontId="27" fillId="2" borderId="0" xfId="0" applyNumberFormat="1" applyFont="1" applyFill="1" applyBorder="1">
      <alignment vertical="center"/>
    </xf>
    <xf numFmtId="0" fontId="28" fillId="0" borderId="0" xfId="0" applyFont="1" applyFill="1">
      <alignment vertical="center"/>
    </xf>
    <xf numFmtId="0" fontId="28" fillId="0" borderId="0" xfId="0" applyFont="1" applyFill="1" applyAlignment="1">
      <alignment horizontal="center" vertical="center"/>
    </xf>
    <xf numFmtId="0" fontId="29" fillId="2" borderId="0" xfId="0" applyNumberFormat="1" applyFont="1" applyFill="1">
      <alignment vertical="center"/>
    </xf>
    <xf numFmtId="0" fontId="11" fillId="0" borderId="0" xfId="0" applyFont="1" applyFill="1">
      <alignment vertical="center"/>
    </xf>
    <xf numFmtId="0" fontId="13" fillId="2" borderId="0" xfId="0" applyNumberFormat="1" applyFont="1" applyFill="1" applyBorder="1">
      <alignment vertical="center"/>
    </xf>
    <xf numFmtId="0" fontId="14" fillId="2" borderId="0" xfId="0" applyNumberFormat="1" applyFont="1" applyFill="1" applyBorder="1">
      <alignment vertical="center"/>
    </xf>
    <xf numFmtId="0" fontId="1" fillId="0" borderId="0" xfId="0" applyNumberFormat="1" applyFont="1" applyFill="1" applyBorder="1" applyAlignment="1">
      <alignment horizontal="center" vertical="center"/>
    </xf>
    <xf numFmtId="0" fontId="30"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xf>
    <xf numFmtId="0" fontId="31" fillId="2" borderId="0" xfId="0" applyNumberFormat="1" applyFont="1" applyFill="1" applyBorder="1">
      <alignment vertical="center"/>
    </xf>
    <xf numFmtId="0" fontId="1" fillId="2" borderId="0" xfId="0" applyNumberFormat="1" applyFont="1" applyFill="1" applyBorder="1">
      <alignment vertical="center"/>
    </xf>
    <xf numFmtId="0" fontId="32" fillId="0" borderId="0" xfId="51" applyNumberFormat="1" applyFont="1" applyFill="1" applyAlignment="1" applyProtection="1">
      <alignment horizontal="center" vertical="center"/>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176" fontId="33" fillId="0" borderId="1" xfId="0" applyNumberFormat="1" applyFont="1" applyFill="1" applyBorder="1" applyAlignment="1">
      <alignment horizontal="center" vertical="center" wrapText="1"/>
    </xf>
    <xf numFmtId="0" fontId="35" fillId="0" borderId="1" xfId="0" applyNumberFormat="1" applyFont="1" applyFill="1" applyBorder="1" applyAlignment="1" applyProtection="1">
      <alignment horizontal="center" vertical="center" wrapText="1"/>
    </xf>
    <xf numFmtId="0" fontId="34" fillId="0" borderId="1" xfId="0" applyNumberFormat="1"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29" fillId="0" borderId="1"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33"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left" vertical="center" wrapText="1"/>
    </xf>
    <xf numFmtId="0" fontId="3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xf>
    <xf numFmtId="0" fontId="29" fillId="0" borderId="1" xfId="0" applyNumberFormat="1" applyFont="1" applyFill="1" applyBorder="1" applyAlignment="1">
      <alignment horizontal="center" vertical="center"/>
    </xf>
    <xf numFmtId="0" fontId="29" fillId="0" borderId="1" xfId="0" applyNumberFormat="1" applyFont="1" applyFill="1" applyBorder="1" applyAlignment="1">
      <alignment horizontal="left" vertical="center"/>
    </xf>
    <xf numFmtId="0" fontId="29" fillId="0" borderId="1" xfId="0" applyFont="1" applyFill="1" applyBorder="1" applyAlignment="1">
      <alignment horizontal="center" vertical="center" wrapText="1"/>
    </xf>
    <xf numFmtId="177" fontId="29" fillId="0" borderId="1" xfId="0" applyNumberFormat="1" applyFont="1" applyFill="1" applyBorder="1" applyAlignment="1">
      <alignment horizontal="center" vertical="center" wrapText="1"/>
    </xf>
    <xf numFmtId="0" fontId="29" fillId="0" borderId="1" xfId="53" applyNumberFormat="1" applyFont="1" applyFill="1" applyBorder="1" applyAlignment="1">
      <alignment horizontal="center" vertical="center" wrapText="1"/>
    </xf>
    <xf numFmtId="178" fontId="34" fillId="0" borderId="1" xfId="53" applyNumberFormat="1" applyFont="1" applyFill="1" applyBorder="1" applyAlignment="1">
      <alignment horizontal="left" vertical="top" wrapText="1"/>
    </xf>
    <xf numFmtId="176" fontId="29" fillId="0" borderId="1" xfId="0" applyNumberFormat="1" applyFont="1" applyFill="1" applyBorder="1" applyAlignment="1">
      <alignment horizontal="center" vertical="center" wrapText="1"/>
    </xf>
    <xf numFmtId="0" fontId="31"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29" fillId="0" borderId="1" xfId="53" applyNumberFormat="1" applyFont="1" applyFill="1" applyBorder="1" applyAlignment="1" applyProtection="1">
      <alignment horizontal="center" vertical="center" wrapText="1"/>
    </xf>
    <xf numFmtId="178" fontId="34" fillId="0" borderId="1" xfId="53" applyNumberFormat="1" applyFont="1" applyFill="1" applyBorder="1" applyAlignment="1" applyProtection="1">
      <alignment horizontal="left" vertical="top" wrapText="1"/>
    </xf>
    <xf numFmtId="0" fontId="31" fillId="0" borderId="6" xfId="0" applyFont="1" applyFill="1" applyBorder="1" applyAlignment="1" applyProtection="1">
      <alignment horizontal="center" vertical="center" wrapText="1"/>
    </xf>
    <xf numFmtId="0" fontId="31" fillId="0" borderId="7" xfId="0" applyFont="1" applyFill="1" applyBorder="1" applyAlignment="1" applyProtection="1">
      <alignment horizontal="center" vertical="center" wrapText="1"/>
    </xf>
    <xf numFmtId="178" fontId="30" fillId="0" borderId="1" xfId="53" applyNumberFormat="1" applyFont="1" applyFill="1" applyBorder="1" applyAlignment="1">
      <alignment horizontal="left" vertical="top" wrapText="1"/>
    </xf>
    <xf numFmtId="0" fontId="29" fillId="0" borderId="1" xfId="0" applyFont="1" applyFill="1" applyBorder="1" applyAlignment="1" applyProtection="1">
      <alignment vertical="center" wrapText="1"/>
    </xf>
    <xf numFmtId="0" fontId="29" fillId="0" borderId="1" xfId="0" applyFont="1" applyFill="1" applyBorder="1" applyAlignment="1">
      <alignment vertical="center" wrapText="1"/>
    </xf>
    <xf numFmtId="0" fontId="29" fillId="0" borderId="1"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wrapText="1"/>
    </xf>
    <xf numFmtId="49" fontId="36" fillId="0" borderId="1" xfId="0" applyNumberFormat="1" applyFont="1" applyFill="1" applyBorder="1" applyAlignment="1" applyProtection="1">
      <alignment horizontal="center" vertical="center" wrapText="1"/>
    </xf>
    <xf numFmtId="0" fontId="34" fillId="0" borderId="1" xfId="0" applyFont="1" applyFill="1" applyBorder="1" applyAlignment="1" applyProtection="1">
      <alignment horizontal="center" vertical="top" wrapText="1"/>
    </xf>
    <xf numFmtId="176" fontId="29" fillId="0"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left" vertical="center" wrapText="1"/>
    </xf>
    <xf numFmtId="0" fontId="29" fillId="0" borderId="6"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178" fontId="34" fillId="0" borderId="1" xfId="53" applyNumberFormat="1" applyFont="1" applyFill="1" applyBorder="1" applyAlignment="1">
      <alignment horizontal="left" vertical="center" wrapText="1"/>
    </xf>
    <xf numFmtId="176" fontId="29" fillId="0" borderId="1" xfId="0" applyNumberFormat="1" applyFont="1" applyFill="1" applyBorder="1" applyAlignment="1">
      <alignment horizontal="center" vertical="center"/>
    </xf>
    <xf numFmtId="0" fontId="29" fillId="0" borderId="1" xfId="0" applyNumberFormat="1" applyFont="1" applyFill="1" applyBorder="1" applyAlignment="1">
      <alignment vertical="center" wrapText="1"/>
    </xf>
    <xf numFmtId="177" fontId="29" fillId="0" borderId="1" xfId="0" applyNumberFormat="1" applyFont="1" applyFill="1" applyBorder="1" applyAlignment="1">
      <alignment vertical="center" wrapText="1"/>
    </xf>
    <xf numFmtId="178" fontId="30" fillId="0" borderId="1" xfId="53" applyNumberFormat="1" applyFont="1" applyFill="1" applyBorder="1" applyAlignment="1" applyProtection="1">
      <alignment horizontal="left" vertical="center" wrapText="1"/>
    </xf>
    <xf numFmtId="0" fontId="3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1" fillId="0" borderId="1" xfId="0" applyFont="1" applyFill="1" applyBorder="1" applyAlignment="1">
      <alignment horizontal="center" vertical="center"/>
    </xf>
    <xf numFmtId="0" fontId="40" fillId="0" borderId="1" xfId="0" applyFont="1" applyFill="1" applyBorder="1" applyAlignment="1">
      <alignment horizontal="center" vertical="center"/>
    </xf>
    <xf numFmtId="0" fontId="42" fillId="0" borderId="1" xfId="0" applyFont="1" applyFill="1" applyBorder="1" applyAlignment="1">
      <alignment horizontal="center" vertical="center"/>
    </xf>
    <xf numFmtId="0" fontId="42"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2"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39" fillId="0" borderId="5" xfId="0" applyFont="1" applyFill="1" applyBorder="1" applyAlignment="1">
      <alignment horizontal="center" vertical="center"/>
    </xf>
    <xf numFmtId="0" fontId="39" fillId="0" borderId="7" xfId="0" applyFont="1" applyFill="1" applyBorder="1" applyAlignment="1">
      <alignment horizontal="center" vertical="center"/>
    </xf>
    <xf numFmtId="0" fontId="44" fillId="0" borderId="1"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39" fillId="0" borderId="1" xfId="0" applyFont="1" applyFill="1" applyBorder="1" applyAlignment="1">
      <alignment horizontal="center" vertical="center"/>
    </xf>
    <xf numFmtId="177" fontId="42" fillId="0" borderId="1" xfId="0" applyNumberFormat="1"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45" fillId="0" borderId="1" xfId="0" applyFont="1" applyFill="1" applyBorder="1" applyAlignment="1">
      <alignment horizontal="left" vertical="center" wrapText="1"/>
    </xf>
    <xf numFmtId="0" fontId="42" fillId="0" borderId="1" xfId="0" applyNumberFormat="1" applyFont="1" applyFill="1" applyBorder="1" applyAlignment="1">
      <alignment horizontal="center" vertical="center" wrapText="1"/>
    </xf>
    <xf numFmtId="0" fontId="42"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4" fillId="0" borderId="5" xfId="0" applyFont="1" applyFill="1" applyBorder="1" applyAlignment="1">
      <alignment horizontal="left" vertical="center" wrapText="1"/>
    </xf>
    <xf numFmtId="0" fontId="42" fillId="0" borderId="6" xfId="0" applyFont="1" applyFill="1" applyBorder="1" applyAlignment="1">
      <alignment horizontal="center" vertical="center" wrapText="1"/>
    </xf>
    <xf numFmtId="0" fontId="44" fillId="0" borderId="6"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44" fillId="0" borderId="5"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39" fillId="0" borderId="6" xfId="0" applyFont="1" applyFill="1" applyBorder="1" applyAlignment="1">
      <alignment horizontal="center" vertical="center"/>
    </xf>
    <xf numFmtId="0" fontId="42" fillId="0" borderId="7"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40" fillId="0" borderId="1" xfId="0" applyFont="1" applyFill="1" applyBorder="1" applyAlignment="1">
      <alignment horizontal="left" vertical="center"/>
    </xf>
    <xf numFmtId="0" fontId="43" fillId="0" borderId="5"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5"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5" fillId="0" borderId="1" xfId="0" applyFont="1" applyFill="1" applyBorder="1" applyAlignment="1">
      <alignment horizontal="center" vertical="center" wrapText="1"/>
    </xf>
    <xf numFmtId="176" fontId="42"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39" fillId="0" borderId="1" xfId="0" applyFont="1" applyFill="1" applyBorder="1" applyAlignment="1">
      <alignment vertical="center"/>
    </xf>
    <xf numFmtId="49" fontId="37" fillId="0" borderId="1" xfId="0" applyNumberFormat="1" applyFont="1" applyFill="1" applyBorder="1" applyAlignment="1">
      <alignment horizontal="center" vertical="center" wrapText="1"/>
    </xf>
    <xf numFmtId="49" fontId="42" fillId="0" borderId="1" xfId="0" applyNumberFormat="1" applyFont="1" applyFill="1" applyBorder="1" applyAlignment="1">
      <alignment horizontal="center" vertical="center" wrapText="1"/>
    </xf>
    <xf numFmtId="0" fontId="47" fillId="0" borderId="1" xfId="0" applyFont="1" applyFill="1" applyBorder="1" applyAlignment="1">
      <alignment horizontal="center" vertical="center" wrapText="1"/>
    </xf>
    <xf numFmtId="49" fontId="42" fillId="0" borderId="5" xfId="0" applyNumberFormat="1" applyFont="1" applyFill="1" applyBorder="1" applyAlignment="1">
      <alignment horizontal="center" vertical="center" wrapText="1"/>
    </xf>
    <xf numFmtId="0" fontId="47" fillId="0" borderId="5"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42" fillId="0" borderId="1" xfId="0" applyFont="1" applyFill="1" applyBorder="1" applyAlignment="1" applyProtection="1">
      <alignment horizontal="center" vertical="center" wrapText="1"/>
    </xf>
    <xf numFmtId="0" fontId="48" fillId="0" borderId="1" xfId="0"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49" fontId="42"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xf>
    <xf numFmtId="0" fontId="49" fillId="0" borderId="1" xfId="0" applyFont="1" applyFill="1" applyBorder="1" applyAlignment="1">
      <alignment horizontal="center" vertical="center" wrapText="1"/>
    </xf>
    <xf numFmtId="0" fontId="44" fillId="0" borderId="1" xfId="0" applyFont="1" applyFill="1" applyBorder="1" applyAlignment="1" applyProtection="1">
      <alignment horizontal="center" vertical="center" wrapText="1"/>
    </xf>
    <xf numFmtId="0" fontId="50" fillId="0" borderId="1" xfId="0" applyFont="1" applyFill="1" applyBorder="1" applyAlignment="1">
      <alignment horizontal="center" vertical="center" wrapText="1"/>
    </xf>
    <xf numFmtId="0" fontId="44" fillId="0" borderId="1" xfId="0" applyFont="1" applyFill="1" applyBorder="1" applyAlignment="1" applyProtection="1">
      <alignment horizontal="left" vertical="center" wrapText="1"/>
    </xf>
    <xf numFmtId="179" fontId="42" fillId="0" borderId="1" xfId="0" applyNumberFormat="1" applyFont="1" applyFill="1" applyBorder="1" applyAlignment="1">
      <alignment horizontal="center" vertical="center" wrapText="1"/>
    </xf>
    <xf numFmtId="180" fontId="42" fillId="0" borderId="1" xfId="0" applyNumberFormat="1" applyFont="1" applyFill="1" applyBorder="1" applyAlignment="1">
      <alignment horizontal="center" vertical="center" wrapText="1"/>
    </xf>
    <xf numFmtId="177" fontId="33"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177" fontId="33" fillId="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42" fillId="2" borderId="1" xfId="0" applyFont="1" applyFill="1" applyBorder="1" applyAlignment="1">
      <alignment horizontal="center" vertical="center" wrapText="1"/>
    </xf>
    <xf numFmtId="177" fontId="42" fillId="2" borderId="1" xfId="0" applyNumberFormat="1" applyFont="1" applyFill="1" applyBorder="1" applyAlignment="1">
      <alignment horizontal="center" vertical="center" wrapText="1"/>
    </xf>
    <xf numFmtId="177" fontId="41" fillId="2" borderId="1" xfId="0" applyNumberFormat="1" applyFont="1" applyFill="1" applyBorder="1" applyAlignment="1">
      <alignment horizontal="left" vertical="center" wrapText="1"/>
    </xf>
    <xf numFmtId="177" fontId="42" fillId="2" borderId="1" xfId="0" applyNumberFormat="1" applyFont="1" applyFill="1" applyBorder="1" applyAlignment="1">
      <alignment horizontal="center" vertical="center"/>
    </xf>
    <xf numFmtId="0" fontId="42" fillId="2" borderId="1" xfId="4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42" fillId="2" borderId="5" xfId="0" applyFont="1" applyFill="1" applyBorder="1" applyAlignment="1">
      <alignment horizontal="center" vertical="center" wrapText="1"/>
    </xf>
    <xf numFmtId="0" fontId="42" fillId="2" borderId="1" xfId="0" applyFont="1" applyFill="1" applyBorder="1" applyAlignment="1" applyProtection="1">
      <alignment horizontal="center" vertical="center" wrapText="1"/>
    </xf>
    <xf numFmtId="0" fontId="41" fillId="2" borderId="1" xfId="0" applyFont="1" applyFill="1" applyBorder="1" applyAlignment="1" applyProtection="1">
      <alignment horizontal="left" vertical="center" wrapText="1"/>
    </xf>
    <xf numFmtId="181" fontId="42" fillId="2" borderId="1" xfId="0" applyNumberFormat="1" applyFont="1" applyFill="1" applyBorder="1" applyAlignment="1" applyProtection="1">
      <alignment horizontal="center" vertical="center" wrapText="1"/>
    </xf>
    <xf numFmtId="49" fontId="42" fillId="2" borderId="1" xfId="0" applyNumberFormat="1" applyFont="1" applyFill="1" applyBorder="1" applyAlignment="1" applyProtection="1">
      <alignment horizontal="center" vertical="center" wrapText="1"/>
    </xf>
    <xf numFmtId="0" fontId="8" fillId="2" borderId="5" xfId="0" applyFont="1" applyFill="1" applyBorder="1" applyAlignment="1">
      <alignment horizontal="center" vertical="center"/>
    </xf>
    <xf numFmtId="0" fontId="42" fillId="2" borderId="7" xfId="0" applyFont="1" applyFill="1" applyBorder="1" applyAlignment="1">
      <alignment horizontal="center" vertical="center" wrapText="1"/>
    </xf>
    <xf numFmtId="0" fontId="45" fillId="2" borderId="1" xfId="0" applyFont="1" applyFill="1" applyBorder="1" applyAlignment="1" applyProtection="1">
      <alignment horizontal="left" vertical="center" wrapText="1"/>
    </xf>
    <xf numFmtId="0" fontId="8" fillId="2" borderId="7" xfId="0" applyFont="1" applyFill="1" applyBorder="1" applyAlignment="1">
      <alignment horizontal="center" vertical="center"/>
    </xf>
    <xf numFmtId="0" fontId="41" fillId="2" borderId="1" xfId="49" applyNumberFormat="1" applyFont="1" applyFill="1" applyBorder="1" applyAlignment="1">
      <alignment horizontal="left" vertical="center" wrapText="1"/>
    </xf>
    <xf numFmtId="0" fontId="42" fillId="2" borderId="1" xfId="0" applyFont="1" applyFill="1" applyBorder="1" applyAlignment="1">
      <alignment horizontal="center" vertical="center"/>
    </xf>
    <xf numFmtId="0" fontId="42" fillId="2" borderId="1" xfId="49" applyFont="1" applyFill="1" applyBorder="1" applyAlignment="1">
      <alignment horizontal="center" vertical="center" wrapText="1"/>
    </xf>
    <xf numFmtId="0" fontId="45" fillId="2" borderId="1" xfId="0" applyFont="1" applyFill="1" applyBorder="1" applyAlignment="1">
      <alignment horizontal="left" vertical="center" wrapText="1"/>
    </xf>
    <xf numFmtId="181" fontId="42" fillId="2" borderId="1" xfId="0" applyNumberFormat="1" applyFont="1" applyFill="1" applyBorder="1" applyAlignment="1">
      <alignment horizontal="center" vertical="center"/>
    </xf>
    <xf numFmtId="0" fontId="45" fillId="2" borderId="1" xfId="49" applyNumberFormat="1" applyFont="1" applyFill="1" applyBorder="1" applyAlignment="1">
      <alignment horizontal="left" vertical="center" wrapText="1"/>
    </xf>
    <xf numFmtId="0" fontId="45" fillId="0" borderId="1" xfId="49" applyNumberFormat="1" applyFont="1" applyFill="1" applyBorder="1" applyAlignment="1">
      <alignment horizontal="left" vertical="center" wrapText="1"/>
    </xf>
    <xf numFmtId="177" fontId="42" fillId="0" borderId="1" xfId="0" applyNumberFormat="1" applyFont="1" applyFill="1" applyBorder="1" applyAlignment="1">
      <alignment horizontal="center" vertical="center"/>
    </xf>
    <xf numFmtId="0" fontId="42" fillId="0" borderId="1" xfId="49" applyNumberFormat="1" applyFont="1" applyFill="1" applyBorder="1" applyAlignment="1">
      <alignment horizontal="center" vertical="center" wrapText="1"/>
    </xf>
    <xf numFmtId="177" fontId="45" fillId="2" borderId="1" xfId="0" applyNumberFormat="1" applyFont="1" applyFill="1" applyBorder="1" applyAlignment="1">
      <alignment horizontal="left" vertical="center" wrapText="1"/>
    </xf>
    <xf numFmtId="177" fontId="42" fillId="2" borderId="5" xfId="0" applyNumberFormat="1" applyFont="1" applyFill="1" applyBorder="1" applyAlignment="1">
      <alignment horizontal="center" vertical="center" wrapText="1"/>
    </xf>
    <xf numFmtId="177" fontId="41" fillId="2" borderId="5" xfId="0" applyNumberFormat="1" applyFont="1" applyFill="1" applyBorder="1" applyAlignment="1">
      <alignment horizontal="left" vertical="center" wrapText="1"/>
    </xf>
    <xf numFmtId="181" fontId="42" fillId="2" borderId="5" xfId="0" applyNumberFormat="1" applyFont="1" applyFill="1" applyBorder="1" applyAlignment="1">
      <alignment horizontal="center" vertical="center"/>
    </xf>
    <xf numFmtId="0" fontId="42" fillId="2" borderId="5" xfId="49"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4" fillId="0" borderId="7" xfId="0" applyFont="1" applyFill="1" applyBorder="1" applyAlignment="1">
      <alignment horizontal="center" vertical="center"/>
    </xf>
    <xf numFmtId="0" fontId="33" fillId="0" borderId="7" xfId="0" applyFont="1" applyFill="1" applyBorder="1" applyAlignment="1">
      <alignment horizontal="center" vertical="center"/>
    </xf>
    <xf numFmtId="0" fontId="42" fillId="0" borderId="1" xfId="0" applyFont="1" applyFill="1" applyBorder="1" applyAlignment="1">
      <alignment vertical="center" wrapText="1"/>
    </xf>
    <xf numFmtId="0" fontId="45" fillId="0" borderId="1" xfId="49" applyNumberFormat="1" applyFont="1" applyFill="1" applyBorder="1" applyAlignment="1">
      <alignment horizontal="center" vertical="center" wrapText="1"/>
    </xf>
    <xf numFmtId="181" fontId="42" fillId="0" borderId="1" xfId="0" applyNumberFormat="1" applyFont="1" applyFill="1" applyBorder="1" applyAlignment="1">
      <alignment horizontal="center" vertical="center"/>
    </xf>
    <xf numFmtId="0" fontId="45" fillId="0" borderId="1" xfId="0" applyFont="1" applyFill="1" applyBorder="1" applyAlignment="1" applyProtection="1">
      <alignment horizontal="center" vertical="center" wrapText="1"/>
    </xf>
    <xf numFmtId="181" fontId="42" fillId="0" borderId="1" xfId="0" applyNumberFormat="1" applyFont="1" applyFill="1" applyBorder="1" applyAlignment="1" applyProtection="1">
      <alignment horizontal="center" vertical="center" wrapText="1"/>
    </xf>
    <xf numFmtId="0" fontId="51" fillId="0" borderId="1" xfId="49" applyNumberFormat="1" applyFont="1" applyFill="1" applyBorder="1" applyAlignment="1">
      <alignment horizontal="center" vertical="center" wrapText="1"/>
    </xf>
    <xf numFmtId="177" fontId="45" fillId="0" borderId="1" xfId="0" applyNumberFormat="1" applyFont="1" applyFill="1" applyBorder="1" applyAlignment="1">
      <alignment horizontal="center" vertical="center" wrapText="1"/>
    </xf>
    <xf numFmtId="0" fontId="42" fillId="0" borderId="5" xfId="0" applyFont="1" applyFill="1" applyBorder="1" applyAlignment="1">
      <alignment vertical="center" wrapText="1"/>
    </xf>
    <xf numFmtId="177" fontId="42" fillId="0" borderId="1" xfId="0" applyNumberFormat="1" applyFont="1" applyFill="1" applyBorder="1" applyAlignment="1">
      <alignment vertical="center" wrapText="1"/>
    </xf>
    <xf numFmtId="177" fontId="45" fillId="0" borderId="1" xfId="0" applyNumberFormat="1" applyFont="1" applyFill="1" applyBorder="1" applyAlignment="1">
      <alignment vertical="center" wrapText="1"/>
    </xf>
    <xf numFmtId="0" fontId="42" fillId="0" borderId="1" xfId="49" applyNumberFormat="1" applyFont="1" applyFill="1" applyBorder="1" applyAlignment="1">
      <alignment vertical="center" wrapText="1"/>
    </xf>
    <xf numFmtId="0" fontId="8" fillId="0" borderId="1" xfId="0" applyFont="1" applyFill="1" applyBorder="1" applyAlignment="1">
      <alignment vertical="center"/>
    </xf>
    <xf numFmtId="0" fontId="45" fillId="0" borderId="1" xfId="0" applyFont="1" applyFill="1" applyBorder="1" applyAlignment="1">
      <alignment horizontal="center" vertical="center"/>
    </xf>
    <xf numFmtId="177" fontId="45" fillId="0" borderId="1" xfId="0" applyNumberFormat="1" applyFont="1" applyFill="1" applyBorder="1" applyAlignment="1">
      <alignment horizontal="center" vertical="center"/>
    </xf>
    <xf numFmtId="0" fontId="34" fillId="0" borderId="1" xfId="0" applyFont="1" applyFill="1" applyBorder="1" applyAlignment="1">
      <alignment horizontal="center" vertical="center"/>
    </xf>
    <xf numFmtId="181" fontId="33" fillId="0" borderId="1" xfId="0" applyNumberFormat="1" applyFont="1" applyFill="1" applyBorder="1" applyAlignment="1">
      <alignment horizontal="center" vertical="center"/>
    </xf>
    <xf numFmtId="177" fontId="52" fillId="0" borderId="1" xfId="0" applyNumberFormat="1"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3" fillId="0" borderId="1" xfId="0" applyFont="1" applyFill="1" applyBorder="1" applyAlignment="1">
      <alignment vertical="center"/>
    </xf>
    <xf numFmtId="178" fontId="42"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3" fillId="0" borderId="1" xfId="0" applyFont="1" applyFill="1" applyBorder="1" applyAlignment="1">
      <alignment horizontal="center" vertical="center"/>
    </xf>
    <xf numFmtId="0" fontId="33" fillId="0" borderId="1" xfId="0" applyFont="1" applyFill="1" applyBorder="1" applyAlignment="1">
      <alignment horizontal="left" vertical="center" wrapText="1"/>
    </xf>
    <xf numFmtId="0" fontId="53"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1" xfId="0" applyNumberFormat="1" applyFont="1" applyFill="1" applyBorder="1" applyAlignment="1">
      <alignment horizontal="center" vertical="center" wrapText="1"/>
    </xf>
    <xf numFmtId="0" fontId="54" fillId="0" borderId="1" xfId="0" applyNumberFormat="1" applyFont="1" applyFill="1" applyBorder="1" applyAlignment="1">
      <alignment horizontal="left" vertical="center" wrapText="1"/>
    </xf>
    <xf numFmtId="0" fontId="55" fillId="0" borderId="1" xfId="0" applyFont="1" applyFill="1" applyBorder="1" applyAlignment="1">
      <alignment horizontal="center" vertical="center" wrapText="1"/>
    </xf>
    <xf numFmtId="0" fontId="36" fillId="0" borderId="1" xfId="52"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xf>
    <xf numFmtId="0" fontId="36" fillId="0" borderId="1" xfId="0" applyNumberFormat="1" applyFont="1" applyFill="1" applyBorder="1" applyAlignment="1">
      <alignment horizontal="left" vertical="center" wrapText="1"/>
    </xf>
    <xf numFmtId="0" fontId="36" fillId="0" borderId="1" xfId="52" applyNumberFormat="1" applyFont="1" applyFill="1" applyBorder="1" applyAlignment="1" applyProtection="1">
      <alignment horizontal="left" vertical="center" wrapText="1"/>
    </xf>
    <xf numFmtId="0" fontId="54" fillId="0" borderId="1" xfId="0" applyFont="1" applyFill="1" applyBorder="1" applyAlignment="1">
      <alignment horizontal="left" vertical="center" wrapText="1"/>
    </xf>
    <xf numFmtId="0" fontId="36" fillId="0" borderId="1" xfId="0" applyFont="1" applyFill="1" applyBorder="1" applyAlignment="1">
      <alignment horizontal="center" vertical="center"/>
    </xf>
    <xf numFmtId="0" fontId="54" fillId="0" borderId="1" xfId="52" applyNumberFormat="1" applyFont="1" applyFill="1" applyBorder="1" applyAlignment="1" applyProtection="1">
      <alignment horizontal="left" vertical="center" wrapText="1"/>
    </xf>
    <xf numFmtId="176" fontId="36" fillId="0" borderId="1" xfId="0" applyNumberFormat="1" applyFont="1" applyFill="1" applyBorder="1" applyAlignment="1" applyProtection="1">
      <alignment horizontal="center" vertical="center" wrapText="1"/>
    </xf>
    <xf numFmtId="0" fontId="36" fillId="0" borderId="1" xfId="0" applyFont="1" applyFill="1" applyBorder="1" applyAlignment="1">
      <alignment horizontal="left" vertical="center" wrapText="1"/>
    </xf>
    <xf numFmtId="0" fontId="50" fillId="0" borderId="1" xfId="52" applyNumberFormat="1" applyFont="1" applyFill="1" applyBorder="1" applyAlignment="1" applyProtection="1">
      <alignment horizontal="left" vertical="center" wrapText="1"/>
    </xf>
    <xf numFmtId="178" fontId="36" fillId="0" borderId="1" xfId="0" applyNumberFormat="1"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45" fillId="0" borderId="1" xfId="52"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xf>
    <xf numFmtId="0" fontId="13" fillId="0" borderId="7" xfId="0" applyFont="1" applyFill="1" applyBorder="1" applyAlignment="1">
      <alignment horizontal="center" vertical="center"/>
    </xf>
    <xf numFmtId="177" fontId="36" fillId="0" borderId="1" xfId="0" applyNumberFormat="1" applyFont="1" applyFill="1" applyBorder="1" applyAlignment="1">
      <alignment horizontal="center" vertical="center" wrapText="1"/>
    </xf>
    <xf numFmtId="177" fontId="55" fillId="0" borderId="1" xfId="0" applyNumberFormat="1" applyFont="1" applyFill="1" applyBorder="1" applyAlignment="1">
      <alignment horizontal="center" vertical="center" wrapText="1"/>
    </xf>
    <xf numFmtId="0" fontId="5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6" fillId="0" borderId="5"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11" xfId="0" applyFont="1" applyFill="1" applyBorder="1" applyAlignment="1">
      <alignment horizontal="center" vertical="center"/>
    </xf>
    <xf numFmtId="0" fontId="20" fillId="3" borderId="0"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12" xfId="0" applyFont="1" applyFill="1" applyBorder="1" applyAlignment="1">
      <alignment horizontal="center" vertical="center"/>
    </xf>
    <xf numFmtId="0" fontId="36" fillId="0" borderId="8" xfId="0" applyFont="1" applyFill="1" applyBorder="1" applyAlignment="1">
      <alignment horizontal="center" vertical="center"/>
    </xf>
    <xf numFmtId="0" fontId="30"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177" fontId="29" fillId="0" borderId="1" xfId="0" applyNumberFormat="1" applyFont="1" applyFill="1" applyBorder="1" applyAlignment="1">
      <alignment horizontal="center" vertical="center"/>
    </xf>
    <xf numFmtId="0" fontId="29" fillId="0" borderId="4" xfId="0" applyFont="1" applyFill="1" applyBorder="1" applyAlignment="1">
      <alignment horizontal="center" vertical="center" wrapText="1"/>
    </xf>
    <xf numFmtId="0" fontId="54" fillId="0" borderId="1" xfId="0" applyFont="1" applyFill="1" applyBorder="1" applyAlignment="1">
      <alignment horizontal="center" vertical="center" wrapText="1"/>
    </xf>
    <xf numFmtId="178" fontId="33" fillId="0" borderId="1" xfId="0" applyNumberFormat="1" applyFont="1" applyFill="1" applyBorder="1" applyAlignment="1">
      <alignment horizontal="center" vertical="center" wrapText="1"/>
    </xf>
    <xf numFmtId="178" fontId="34" fillId="0" borderId="1" xfId="0" applyNumberFormat="1" applyFont="1" applyFill="1" applyBorder="1" applyAlignment="1">
      <alignment horizontal="center" vertical="center" wrapText="1"/>
    </xf>
    <xf numFmtId="178" fontId="2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34" fillId="0" borderId="1" xfId="0" applyFont="1" applyFill="1" applyBorder="1" applyAlignment="1" applyProtection="1">
      <alignment horizontal="left" vertical="center" wrapText="1"/>
    </xf>
    <xf numFmtId="0" fontId="49" fillId="0" borderId="1" xfId="0" applyFont="1" applyFill="1" applyBorder="1" applyAlignment="1">
      <alignment horizontal="center" vertical="center"/>
    </xf>
    <xf numFmtId="0" fontId="34" fillId="0" borderId="1" xfId="0" applyFont="1" applyFill="1" applyBorder="1" applyAlignment="1">
      <alignment horizontal="left" vertical="center" wrapText="1"/>
    </xf>
    <xf numFmtId="177" fontId="34" fillId="0" borderId="1" xfId="0" applyNumberFormat="1" applyFont="1" applyFill="1" applyBorder="1" applyAlignment="1">
      <alignment horizontal="left" vertical="center" wrapText="1"/>
    </xf>
    <xf numFmtId="49" fontId="29" fillId="0" borderId="1" xfId="50" applyNumberFormat="1" applyFont="1" applyFill="1" applyBorder="1" applyAlignment="1">
      <alignment horizontal="center" vertical="center" wrapText="1"/>
    </xf>
    <xf numFmtId="0" fontId="34" fillId="0" borderId="1" xfId="50" applyFont="1" applyFill="1" applyBorder="1" applyAlignment="1">
      <alignment horizontal="left" vertical="center" wrapText="1"/>
    </xf>
    <xf numFmtId="179" fontId="29" fillId="0" borderId="1" xfId="50" applyNumberFormat="1" applyFont="1" applyFill="1" applyBorder="1" applyAlignment="1">
      <alignment horizontal="center" vertical="center" wrapText="1"/>
    </xf>
    <xf numFmtId="0" fontId="34" fillId="0" borderId="1" xfId="0" applyNumberFormat="1" applyFont="1" applyFill="1" applyBorder="1" applyAlignment="1">
      <alignment horizontal="left" vertical="center" wrapText="1"/>
    </xf>
    <xf numFmtId="49" fontId="29"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178" fontId="34" fillId="0" borderId="1" xfId="0" applyNumberFormat="1" applyFont="1" applyFill="1" applyBorder="1" applyAlignment="1">
      <alignment horizontal="left" vertical="center" wrapText="1"/>
    </xf>
    <xf numFmtId="0" fontId="49" fillId="0" borderId="5" xfId="0" applyFont="1" applyFill="1" applyBorder="1" applyAlignment="1">
      <alignment horizontal="center" vertical="center"/>
    </xf>
    <xf numFmtId="0" fontId="49" fillId="0" borderId="7" xfId="0" applyFont="1" applyFill="1" applyBorder="1" applyAlignment="1">
      <alignment horizontal="center" vertical="center"/>
    </xf>
    <xf numFmtId="0" fontId="33" fillId="0" borderId="1" xfId="0" applyFont="1" applyFill="1" applyBorder="1" applyAlignment="1" applyProtection="1">
      <alignment horizontal="center" vertical="center" wrapText="1"/>
    </xf>
    <xf numFmtId="176" fontId="33" fillId="0" borderId="1" xfId="0" applyNumberFormat="1" applyFont="1" applyFill="1" applyBorder="1" applyAlignment="1" applyProtection="1">
      <alignment horizontal="center" vertical="center" wrapText="1"/>
    </xf>
    <xf numFmtId="0" fontId="34" fillId="0" borderId="1" xfId="0" applyFont="1" applyFill="1" applyBorder="1" applyAlignment="1" applyProtection="1">
      <alignment horizontal="left" vertical="center" wrapText="1"/>
      <protection locked="0"/>
    </xf>
    <xf numFmtId="0" fontId="34" fillId="0" borderId="1" xfId="0" applyNumberFormat="1" applyFont="1" applyFill="1" applyBorder="1" applyAlignment="1" applyProtection="1">
      <alignment horizontal="left" vertical="center" wrapText="1"/>
    </xf>
    <xf numFmtId="0" fontId="33" fillId="0" borderId="1" xfId="0" applyFont="1" applyFill="1" applyBorder="1" applyAlignment="1">
      <alignment horizontal="left" vertical="center"/>
    </xf>
    <xf numFmtId="0" fontId="8" fillId="0" borderId="1" xfId="0" applyFont="1" applyFill="1" applyBorder="1" applyAlignment="1">
      <alignment horizontal="left" vertical="center"/>
    </xf>
    <xf numFmtId="0" fontId="34" fillId="0" borderId="1" xfId="0" applyNumberFormat="1" applyFont="1" applyFill="1" applyBorder="1" applyAlignment="1">
      <alignment horizontal="center" vertical="center" wrapText="1"/>
    </xf>
    <xf numFmtId="0" fontId="27" fillId="0" borderId="1" xfId="0" applyNumberFormat="1" applyFont="1" applyFill="1" applyBorder="1">
      <alignment vertical="center"/>
    </xf>
    <xf numFmtId="0" fontId="29" fillId="0" borderId="5" xfId="0" applyFont="1" applyFill="1" applyBorder="1" applyAlignment="1">
      <alignment horizontal="center" vertical="center" wrapText="1"/>
    </xf>
    <xf numFmtId="0" fontId="51" fillId="0" borderId="5" xfId="0" applyFont="1" applyFill="1" applyBorder="1" applyAlignment="1" applyProtection="1">
      <alignment horizontal="center" vertical="center" wrapText="1"/>
    </xf>
    <xf numFmtId="0" fontId="30" fillId="0" borderId="5" xfId="0" applyFont="1" applyFill="1" applyBorder="1" applyAlignment="1" applyProtection="1">
      <alignment horizontal="left" vertical="center" wrapText="1"/>
    </xf>
    <xf numFmtId="0" fontId="29" fillId="0" borderId="5" xfId="0" applyFont="1" applyFill="1" applyBorder="1" applyAlignment="1">
      <alignment horizontal="center" vertical="center"/>
    </xf>
    <xf numFmtId="0" fontId="29" fillId="0" borderId="7" xfId="0" applyFont="1" applyFill="1" applyBorder="1" applyAlignment="1">
      <alignment horizontal="center" vertical="center" wrapText="1"/>
    </xf>
    <xf numFmtId="0" fontId="51" fillId="0" borderId="7" xfId="0" applyFont="1" applyFill="1" applyBorder="1" applyAlignment="1" applyProtection="1">
      <alignment horizontal="center" vertical="center" wrapText="1"/>
    </xf>
    <xf numFmtId="0" fontId="30" fillId="0" borderId="7" xfId="0" applyFont="1" applyFill="1" applyBorder="1" applyAlignment="1" applyProtection="1">
      <alignment horizontal="left" vertical="center" wrapText="1"/>
    </xf>
    <xf numFmtId="0" fontId="29" fillId="0" borderId="7"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_“十四五”支持西藏经济社会发展规划建设项目建议方案20210309 -修改年份-A3版" xfId="49"/>
    <cellStyle name="常规 14" xfId="50"/>
    <cellStyle name="常规 51" xfId="51"/>
    <cellStyle name="常规 2" xfId="52"/>
    <cellStyle name="常规 11 2" xfId="53"/>
  </cellStyles>
  <dxfs count="2">
    <dxf>
      <fill>
        <patternFill patternType="solid">
          <bgColor rgb="FFFF0000"/>
        </patternFill>
      </fill>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7</xdr:row>
      <xdr:rowOff>0</xdr:rowOff>
    </xdr:from>
    <xdr:to>
      <xdr:col>4</xdr:col>
      <xdr:colOff>73025</xdr:colOff>
      <xdr:row>189</xdr:row>
      <xdr:rowOff>227330</xdr:rowOff>
    </xdr:to>
    <xdr:pic>
      <xdr:nvPicPr>
        <xdr:cNvPr id="17" name="Text_Box_6"/>
        <xdr:cNvPicPr/>
      </xdr:nvPicPr>
      <xdr:blipFill>
        <a:blip r:embed="rId1"/>
        <a:stretch>
          <a:fillRect/>
        </a:stretch>
      </xdr:blipFill>
      <xdr:spPr>
        <a:xfrm>
          <a:off x="6151880" y="3657600"/>
          <a:ext cx="73025" cy="227330"/>
        </a:xfrm>
        <a:prstGeom prst="rect">
          <a:avLst/>
        </a:prstGeom>
        <a:noFill/>
        <a:ln w="9525">
          <a:noFill/>
        </a:ln>
      </xdr:spPr>
    </xdr:pic>
    <xdr:clientData/>
  </xdr:twoCellAnchor>
  <xdr:twoCellAnchor editAs="oneCell">
    <xdr:from>
      <xdr:col>4</xdr:col>
      <xdr:colOff>0</xdr:colOff>
      <xdr:row>7</xdr:row>
      <xdr:rowOff>0</xdr:rowOff>
    </xdr:from>
    <xdr:to>
      <xdr:col>4</xdr:col>
      <xdr:colOff>73025</xdr:colOff>
      <xdr:row>189</xdr:row>
      <xdr:rowOff>283845</xdr:rowOff>
    </xdr:to>
    <xdr:pic>
      <xdr:nvPicPr>
        <xdr:cNvPr id="18" name="Text_Box_5"/>
        <xdr:cNvPicPr/>
      </xdr:nvPicPr>
      <xdr:blipFill>
        <a:blip r:embed="rId1"/>
        <a:stretch>
          <a:fillRect/>
        </a:stretch>
      </xdr:blipFill>
      <xdr:spPr>
        <a:xfrm>
          <a:off x="6151880" y="3657600"/>
          <a:ext cx="73025" cy="283845"/>
        </a:xfrm>
        <a:prstGeom prst="rect">
          <a:avLst/>
        </a:prstGeom>
        <a:noFill/>
        <a:ln w="9525">
          <a:noFill/>
        </a:ln>
      </xdr:spPr>
    </xdr:pic>
    <xdr:clientData/>
  </xdr:twoCellAnchor>
  <xdr:twoCellAnchor editAs="oneCell">
    <xdr:from>
      <xdr:col>4</xdr:col>
      <xdr:colOff>0</xdr:colOff>
      <xdr:row>7</xdr:row>
      <xdr:rowOff>0</xdr:rowOff>
    </xdr:from>
    <xdr:to>
      <xdr:col>4</xdr:col>
      <xdr:colOff>73025</xdr:colOff>
      <xdr:row>189</xdr:row>
      <xdr:rowOff>244475</xdr:rowOff>
    </xdr:to>
    <xdr:pic>
      <xdr:nvPicPr>
        <xdr:cNvPr id="19" name="Text_Box_6"/>
        <xdr:cNvPicPr/>
      </xdr:nvPicPr>
      <xdr:blipFill>
        <a:blip r:embed="rId1"/>
        <a:stretch>
          <a:fillRect/>
        </a:stretch>
      </xdr:blipFill>
      <xdr:spPr>
        <a:xfrm>
          <a:off x="6151880" y="3657600"/>
          <a:ext cx="73025" cy="244475"/>
        </a:xfrm>
        <a:prstGeom prst="rect">
          <a:avLst/>
        </a:prstGeom>
        <a:noFill/>
        <a:ln w="9525">
          <a:noFill/>
        </a:ln>
      </xdr:spPr>
    </xdr:pic>
    <xdr:clientData/>
  </xdr:twoCellAnchor>
  <xdr:twoCellAnchor editAs="oneCell">
    <xdr:from>
      <xdr:col>4</xdr:col>
      <xdr:colOff>0</xdr:colOff>
      <xdr:row>7</xdr:row>
      <xdr:rowOff>0</xdr:rowOff>
    </xdr:from>
    <xdr:to>
      <xdr:col>4</xdr:col>
      <xdr:colOff>73025</xdr:colOff>
      <xdr:row>189</xdr:row>
      <xdr:rowOff>267970</xdr:rowOff>
    </xdr:to>
    <xdr:pic>
      <xdr:nvPicPr>
        <xdr:cNvPr id="24" name="Text_Box_5"/>
        <xdr:cNvPicPr/>
      </xdr:nvPicPr>
      <xdr:blipFill>
        <a:blip r:embed="rId1"/>
        <a:stretch>
          <a:fillRect/>
        </a:stretch>
      </xdr:blipFill>
      <xdr:spPr>
        <a:xfrm>
          <a:off x="6151880" y="3657600"/>
          <a:ext cx="73025" cy="267970"/>
        </a:xfrm>
        <a:prstGeom prst="rect">
          <a:avLst/>
        </a:prstGeom>
        <a:noFill/>
        <a:ln w="9525">
          <a:noFill/>
        </a:ln>
      </xdr:spPr>
    </xdr:pic>
    <xdr:clientData/>
  </xdr:twoCellAnchor>
  <xdr:twoCellAnchor editAs="oneCell">
    <xdr:from>
      <xdr:col>4</xdr:col>
      <xdr:colOff>0</xdr:colOff>
      <xdr:row>7</xdr:row>
      <xdr:rowOff>0</xdr:rowOff>
    </xdr:from>
    <xdr:to>
      <xdr:col>4</xdr:col>
      <xdr:colOff>73025</xdr:colOff>
      <xdr:row>189</xdr:row>
      <xdr:rowOff>228600</xdr:rowOff>
    </xdr:to>
    <xdr:pic>
      <xdr:nvPicPr>
        <xdr:cNvPr id="25" name="Text_Box_6"/>
        <xdr:cNvPicPr/>
      </xdr:nvPicPr>
      <xdr:blipFill>
        <a:blip r:embed="rId1"/>
        <a:stretch>
          <a:fillRect/>
        </a:stretch>
      </xdr:blipFill>
      <xdr:spPr>
        <a:xfrm>
          <a:off x="6151880" y="3657600"/>
          <a:ext cx="73025" cy="228600"/>
        </a:xfrm>
        <a:prstGeom prst="rect">
          <a:avLst/>
        </a:prstGeom>
        <a:noFill/>
        <a:ln w="9525">
          <a:noFill/>
        </a:ln>
      </xdr:spPr>
    </xdr:pic>
    <xdr:clientData/>
  </xdr:twoCellAnchor>
  <xdr:twoCellAnchor editAs="oneCell">
    <xdr:from>
      <xdr:col>4</xdr:col>
      <xdr:colOff>0</xdr:colOff>
      <xdr:row>7</xdr:row>
      <xdr:rowOff>0</xdr:rowOff>
    </xdr:from>
    <xdr:to>
      <xdr:col>4</xdr:col>
      <xdr:colOff>73025</xdr:colOff>
      <xdr:row>189</xdr:row>
      <xdr:rowOff>226060</xdr:rowOff>
    </xdr:to>
    <xdr:pic>
      <xdr:nvPicPr>
        <xdr:cNvPr id="5" name="Text_Box_6"/>
        <xdr:cNvPicPr/>
      </xdr:nvPicPr>
      <xdr:blipFill>
        <a:blip r:embed="rId1"/>
        <a:stretch>
          <a:fillRect/>
        </a:stretch>
      </xdr:blipFill>
      <xdr:spPr>
        <a:xfrm>
          <a:off x="6151880" y="3657600"/>
          <a:ext cx="73025" cy="226060"/>
        </a:xfrm>
        <a:prstGeom prst="rect">
          <a:avLst/>
        </a:prstGeom>
        <a:noFill/>
        <a:ln w="9525">
          <a:noFill/>
        </a:ln>
      </xdr:spPr>
    </xdr:pic>
    <xdr:clientData/>
  </xdr:twoCellAnchor>
  <xdr:twoCellAnchor editAs="oneCell">
    <xdr:from>
      <xdr:col>4</xdr:col>
      <xdr:colOff>0</xdr:colOff>
      <xdr:row>7</xdr:row>
      <xdr:rowOff>0</xdr:rowOff>
    </xdr:from>
    <xdr:to>
      <xdr:col>4</xdr:col>
      <xdr:colOff>73025</xdr:colOff>
      <xdr:row>189</xdr:row>
      <xdr:rowOff>282575</xdr:rowOff>
    </xdr:to>
    <xdr:pic>
      <xdr:nvPicPr>
        <xdr:cNvPr id="6" name="Text_Box_5"/>
        <xdr:cNvPicPr/>
      </xdr:nvPicPr>
      <xdr:blipFill>
        <a:blip r:embed="rId1"/>
        <a:stretch>
          <a:fillRect/>
        </a:stretch>
      </xdr:blipFill>
      <xdr:spPr>
        <a:xfrm>
          <a:off x="6151880" y="3657600"/>
          <a:ext cx="73025" cy="282575"/>
        </a:xfrm>
        <a:prstGeom prst="rect">
          <a:avLst/>
        </a:prstGeom>
        <a:noFill/>
        <a:ln w="9525">
          <a:noFill/>
        </a:ln>
      </xdr:spPr>
    </xdr:pic>
    <xdr:clientData/>
  </xdr:twoCellAnchor>
  <xdr:twoCellAnchor editAs="oneCell">
    <xdr:from>
      <xdr:col>4</xdr:col>
      <xdr:colOff>0</xdr:colOff>
      <xdr:row>7</xdr:row>
      <xdr:rowOff>0</xdr:rowOff>
    </xdr:from>
    <xdr:to>
      <xdr:col>4</xdr:col>
      <xdr:colOff>73025</xdr:colOff>
      <xdr:row>189</xdr:row>
      <xdr:rowOff>243205</xdr:rowOff>
    </xdr:to>
    <xdr:pic>
      <xdr:nvPicPr>
        <xdr:cNvPr id="7" name="Text_Box_6"/>
        <xdr:cNvPicPr/>
      </xdr:nvPicPr>
      <xdr:blipFill>
        <a:blip r:embed="rId1"/>
        <a:stretch>
          <a:fillRect/>
        </a:stretch>
      </xdr:blipFill>
      <xdr:spPr>
        <a:xfrm>
          <a:off x="6151880" y="3657600"/>
          <a:ext cx="73025" cy="243205"/>
        </a:xfrm>
        <a:prstGeom prst="rect">
          <a:avLst/>
        </a:prstGeom>
        <a:noFill/>
        <a:ln w="9525">
          <a:noFill/>
        </a:ln>
      </xdr:spPr>
    </xdr:pic>
    <xdr:clientData/>
  </xdr:twoCellAnchor>
  <xdr:twoCellAnchor editAs="oneCell">
    <xdr:from>
      <xdr:col>4</xdr:col>
      <xdr:colOff>0</xdr:colOff>
      <xdr:row>7</xdr:row>
      <xdr:rowOff>0</xdr:rowOff>
    </xdr:from>
    <xdr:to>
      <xdr:col>4</xdr:col>
      <xdr:colOff>80645</xdr:colOff>
      <xdr:row>189</xdr:row>
      <xdr:rowOff>225425</xdr:rowOff>
    </xdr:to>
    <xdr:pic>
      <xdr:nvPicPr>
        <xdr:cNvPr id="29" name="Text_Box_6"/>
        <xdr:cNvPicPr/>
      </xdr:nvPicPr>
      <xdr:blipFill>
        <a:blip r:embed="rId1"/>
        <a:stretch>
          <a:fillRect/>
        </a:stretch>
      </xdr:blipFill>
      <xdr:spPr>
        <a:xfrm>
          <a:off x="6151880" y="3657600"/>
          <a:ext cx="80645" cy="225425"/>
        </a:xfrm>
        <a:prstGeom prst="rect">
          <a:avLst/>
        </a:prstGeom>
        <a:noFill/>
        <a:ln w="9525">
          <a:noFill/>
        </a:ln>
      </xdr:spPr>
    </xdr:pic>
    <xdr:clientData/>
  </xdr:twoCellAnchor>
  <xdr:twoCellAnchor editAs="oneCell">
    <xdr:from>
      <xdr:col>4</xdr:col>
      <xdr:colOff>0</xdr:colOff>
      <xdr:row>7</xdr:row>
      <xdr:rowOff>0</xdr:rowOff>
    </xdr:from>
    <xdr:to>
      <xdr:col>4</xdr:col>
      <xdr:colOff>80645</xdr:colOff>
      <xdr:row>189</xdr:row>
      <xdr:rowOff>280035</xdr:rowOff>
    </xdr:to>
    <xdr:pic>
      <xdr:nvPicPr>
        <xdr:cNvPr id="30" name="Text_Box_5"/>
        <xdr:cNvPicPr/>
      </xdr:nvPicPr>
      <xdr:blipFill>
        <a:blip r:embed="rId1"/>
        <a:stretch>
          <a:fillRect/>
        </a:stretch>
      </xdr:blipFill>
      <xdr:spPr>
        <a:xfrm>
          <a:off x="6151880" y="3657600"/>
          <a:ext cx="80645" cy="280035"/>
        </a:xfrm>
        <a:prstGeom prst="rect">
          <a:avLst/>
        </a:prstGeom>
        <a:noFill/>
        <a:ln w="9525">
          <a:noFill/>
        </a:ln>
      </xdr:spPr>
    </xdr:pic>
    <xdr:clientData/>
  </xdr:twoCellAnchor>
  <xdr:twoCellAnchor editAs="oneCell">
    <xdr:from>
      <xdr:col>4</xdr:col>
      <xdr:colOff>0</xdr:colOff>
      <xdr:row>7</xdr:row>
      <xdr:rowOff>0</xdr:rowOff>
    </xdr:from>
    <xdr:to>
      <xdr:col>4</xdr:col>
      <xdr:colOff>80645</xdr:colOff>
      <xdr:row>189</xdr:row>
      <xdr:rowOff>243840</xdr:rowOff>
    </xdr:to>
    <xdr:pic>
      <xdr:nvPicPr>
        <xdr:cNvPr id="31" name="Text_Box_6"/>
        <xdr:cNvPicPr/>
      </xdr:nvPicPr>
      <xdr:blipFill>
        <a:blip r:embed="rId1"/>
        <a:stretch>
          <a:fillRect/>
        </a:stretch>
      </xdr:blipFill>
      <xdr:spPr>
        <a:xfrm>
          <a:off x="6151880" y="3657600"/>
          <a:ext cx="80645" cy="243840"/>
        </a:xfrm>
        <a:prstGeom prst="rect">
          <a:avLst/>
        </a:prstGeom>
        <a:noFill/>
        <a:ln w="9525">
          <a:noFill/>
        </a:ln>
      </xdr:spPr>
    </xdr:pic>
    <xdr:clientData/>
  </xdr:twoCellAnchor>
  <xdr:twoCellAnchor editAs="oneCell">
    <xdr:from>
      <xdr:col>4</xdr:col>
      <xdr:colOff>0</xdr:colOff>
      <xdr:row>7</xdr:row>
      <xdr:rowOff>0</xdr:rowOff>
    </xdr:from>
    <xdr:to>
      <xdr:col>4</xdr:col>
      <xdr:colOff>70485</xdr:colOff>
      <xdr:row>189</xdr:row>
      <xdr:rowOff>223520</xdr:rowOff>
    </xdr:to>
    <xdr:pic>
      <xdr:nvPicPr>
        <xdr:cNvPr id="41" name="Text_Box_6"/>
        <xdr:cNvPicPr/>
      </xdr:nvPicPr>
      <xdr:blipFill>
        <a:blip r:embed="rId1"/>
        <a:stretch>
          <a:fillRect/>
        </a:stretch>
      </xdr:blipFill>
      <xdr:spPr>
        <a:xfrm>
          <a:off x="6151880" y="3657600"/>
          <a:ext cx="70485" cy="223520"/>
        </a:xfrm>
        <a:prstGeom prst="rect">
          <a:avLst/>
        </a:prstGeom>
        <a:noFill/>
        <a:ln w="9525">
          <a:noFill/>
        </a:ln>
      </xdr:spPr>
    </xdr:pic>
    <xdr:clientData/>
  </xdr:twoCellAnchor>
  <xdr:twoCellAnchor editAs="oneCell">
    <xdr:from>
      <xdr:col>4</xdr:col>
      <xdr:colOff>0</xdr:colOff>
      <xdr:row>7</xdr:row>
      <xdr:rowOff>0</xdr:rowOff>
    </xdr:from>
    <xdr:to>
      <xdr:col>4</xdr:col>
      <xdr:colOff>70485</xdr:colOff>
      <xdr:row>189</xdr:row>
      <xdr:rowOff>288925</xdr:rowOff>
    </xdr:to>
    <xdr:pic>
      <xdr:nvPicPr>
        <xdr:cNvPr id="42" name="Text_Box_5"/>
        <xdr:cNvPicPr/>
      </xdr:nvPicPr>
      <xdr:blipFill>
        <a:blip r:embed="rId1"/>
        <a:stretch>
          <a:fillRect/>
        </a:stretch>
      </xdr:blipFill>
      <xdr:spPr>
        <a:xfrm>
          <a:off x="6151880" y="3657600"/>
          <a:ext cx="70485" cy="288925"/>
        </a:xfrm>
        <a:prstGeom prst="rect">
          <a:avLst/>
        </a:prstGeom>
        <a:noFill/>
        <a:ln w="9525">
          <a:noFill/>
        </a:ln>
      </xdr:spPr>
    </xdr:pic>
    <xdr:clientData/>
  </xdr:twoCellAnchor>
  <xdr:twoCellAnchor editAs="oneCell">
    <xdr:from>
      <xdr:col>4</xdr:col>
      <xdr:colOff>0</xdr:colOff>
      <xdr:row>7</xdr:row>
      <xdr:rowOff>0</xdr:rowOff>
    </xdr:from>
    <xdr:to>
      <xdr:col>4</xdr:col>
      <xdr:colOff>70485</xdr:colOff>
      <xdr:row>189</xdr:row>
      <xdr:rowOff>249555</xdr:rowOff>
    </xdr:to>
    <xdr:pic>
      <xdr:nvPicPr>
        <xdr:cNvPr id="43" name="Text_Box_6"/>
        <xdr:cNvPicPr/>
      </xdr:nvPicPr>
      <xdr:blipFill>
        <a:blip r:embed="rId1"/>
        <a:stretch>
          <a:fillRect/>
        </a:stretch>
      </xdr:blipFill>
      <xdr:spPr>
        <a:xfrm>
          <a:off x="6151880" y="3657600"/>
          <a:ext cx="70485" cy="249555"/>
        </a:xfrm>
        <a:prstGeom prst="rect">
          <a:avLst/>
        </a:prstGeom>
        <a:noFill/>
        <a:ln w="9525">
          <a:noFill/>
        </a:ln>
      </xdr:spPr>
    </xdr:pic>
    <xdr:clientData/>
  </xdr:twoCellAnchor>
  <xdr:twoCellAnchor editAs="oneCell">
    <xdr:from>
      <xdr:col>4</xdr:col>
      <xdr:colOff>0</xdr:colOff>
      <xdr:row>7</xdr:row>
      <xdr:rowOff>0</xdr:rowOff>
    </xdr:from>
    <xdr:to>
      <xdr:col>4</xdr:col>
      <xdr:colOff>80645</xdr:colOff>
      <xdr:row>189</xdr:row>
      <xdr:rowOff>228600</xdr:rowOff>
    </xdr:to>
    <xdr:pic>
      <xdr:nvPicPr>
        <xdr:cNvPr id="59" name="Text_Box_6"/>
        <xdr:cNvPicPr/>
      </xdr:nvPicPr>
      <xdr:blipFill>
        <a:blip r:embed="rId1"/>
        <a:stretch>
          <a:fillRect/>
        </a:stretch>
      </xdr:blipFill>
      <xdr:spPr>
        <a:xfrm>
          <a:off x="6151880" y="3657600"/>
          <a:ext cx="80645" cy="228600"/>
        </a:xfrm>
        <a:prstGeom prst="rect">
          <a:avLst/>
        </a:prstGeom>
        <a:noFill/>
        <a:ln w="9525">
          <a:noFill/>
        </a:ln>
      </xdr:spPr>
    </xdr:pic>
    <xdr:clientData/>
  </xdr:twoCellAnchor>
  <xdr:twoCellAnchor editAs="oneCell">
    <xdr:from>
      <xdr:col>4</xdr:col>
      <xdr:colOff>0</xdr:colOff>
      <xdr:row>7</xdr:row>
      <xdr:rowOff>0</xdr:rowOff>
    </xdr:from>
    <xdr:to>
      <xdr:col>4</xdr:col>
      <xdr:colOff>80645</xdr:colOff>
      <xdr:row>189</xdr:row>
      <xdr:rowOff>289560</xdr:rowOff>
    </xdr:to>
    <xdr:pic>
      <xdr:nvPicPr>
        <xdr:cNvPr id="60" name="Text_Box_5"/>
        <xdr:cNvPicPr/>
      </xdr:nvPicPr>
      <xdr:blipFill>
        <a:blip r:embed="rId1"/>
        <a:stretch>
          <a:fillRect/>
        </a:stretch>
      </xdr:blipFill>
      <xdr:spPr>
        <a:xfrm>
          <a:off x="6151880" y="3657600"/>
          <a:ext cx="80645" cy="289560"/>
        </a:xfrm>
        <a:prstGeom prst="rect">
          <a:avLst/>
        </a:prstGeom>
        <a:noFill/>
        <a:ln w="9525">
          <a:noFill/>
        </a:ln>
      </xdr:spPr>
    </xdr:pic>
    <xdr:clientData/>
  </xdr:twoCellAnchor>
  <xdr:twoCellAnchor editAs="oneCell">
    <xdr:from>
      <xdr:col>4</xdr:col>
      <xdr:colOff>0</xdr:colOff>
      <xdr:row>7</xdr:row>
      <xdr:rowOff>0</xdr:rowOff>
    </xdr:from>
    <xdr:to>
      <xdr:col>4</xdr:col>
      <xdr:colOff>80645</xdr:colOff>
      <xdr:row>189</xdr:row>
      <xdr:rowOff>229235</xdr:rowOff>
    </xdr:to>
    <xdr:pic>
      <xdr:nvPicPr>
        <xdr:cNvPr id="65" name="Text_Box_6"/>
        <xdr:cNvPicPr/>
      </xdr:nvPicPr>
      <xdr:blipFill>
        <a:blip r:embed="rId1"/>
        <a:stretch>
          <a:fillRect/>
        </a:stretch>
      </xdr:blipFill>
      <xdr:spPr>
        <a:xfrm>
          <a:off x="6151880" y="3657600"/>
          <a:ext cx="80645" cy="229235"/>
        </a:xfrm>
        <a:prstGeom prst="rect">
          <a:avLst/>
        </a:prstGeom>
        <a:noFill/>
        <a:ln w="9525">
          <a:noFill/>
        </a:ln>
      </xdr:spPr>
    </xdr:pic>
    <xdr:clientData/>
  </xdr:twoCellAnchor>
  <xdr:twoCellAnchor editAs="oneCell">
    <xdr:from>
      <xdr:col>4</xdr:col>
      <xdr:colOff>0</xdr:colOff>
      <xdr:row>7</xdr:row>
      <xdr:rowOff>0</xdr:rowOff>
    </xdr:from>
    <xdr:to>
      <xdr:col>4</xdr:col>
      <xdr:colOff>80645</xdr:colOff>
      <xdr:row>189</xdr:row>
      <xdr:rowOff>282575</xdr:rowOff>
    </xdr:to>
    <xdr:pic>
      <xdr:nvPicPr>
        <xdr:cNvPr id="66" name="Text_Box_5"/>
        <xdr:cNvPicPr/>
      </xdr:nvPicPr>
      <xdr:blipFill>
        <a:blip r:embed="rId1"/>
        <a:stretch>
          <a:fillRect/>
        </a:stretch>
      </xdr:blipFill>
      <xdr:spPr>
        <a:xfrm>
          <a:off x="6151880" y="3657600"/>
          <a:ext cx="80645" cy="282575"/>
        </a:xfrm>
        <a:prstGeom prst="rect">
          <a:avLst/>
        </a:prstGeom>
        <a:noFill/>
        <a:ln w="9525">
          <a:noFill/>
        </a:ln>
      </xdr:spPr>
    </xdr:pic>
    <xdr:clientData/>
  </xdr:twoCellAnchor>
  <xdr:twoCellAnchor editAs="oneCell">
    <xdr:from>
      <xdr:col>3</xdr:col>
      <xdr:colOff>1092200</xdr:colOff>
      <xdr:row>7</xdr:row>
      <xdr:rowOff>0</xdr:rowOff>
    </xdr:from>
    <xdr:to>
      <xdr:col>3</xdr:col>
      <xdr:colOff>1209040</xdr:colOff>
      <xdr:row>189</xdr:row>
      <xdr:rowOff>229870</xdr:rowOff>
    </xdr:to>
    <xdr:pic>
      <xdr:nvPicPr>
        <xdr:cNvPr id="67" name="Text_Box_6"/>
        <xdr:cNvPicPr/>
      </xdr:nvPicPr>
      <xdr:blipFill>
        <a:blip r:embed="rId1"/>
        <a:stretch>
          <a:fillRect/>
        </a:stretch>
      </xdr:blipFill>
      <xdr:spPr>
        <a:xfrm>
          <a:off x="4767580" y="3657600"/>
          <a:ext cx="116840" cy="229870"/>
        </a:xfrm>
        <a:prstGeom prst="rect">
          <a:avLst/>
        </a:prstGeom>
        <a:noFill/>
        <a:ln w="9525">
          <a:noFill/>
        </a:ln>
      </xdr:spPr>
    </xdr:pic>
    <xdr:clientData/>
  </xdr:twoCellAnchor>
  <xdr:twoCellAnchor editAs="oneCell">
    <xdr:from>
      <xdr:col>1</xdr:col>
      <xdr:colOff>0</xdr:colOff>
      <xdr:row>7</xdr:row>
      <xdr:rowOff>0</xdr:rowOff>
    </xdr:from>
    <xdr:to>
      <xdr:col>1</xdr:col>
      <xdr:colOff>73025</xdr:colOff>
      <xdr:row>189</xdr:row>
      <xdr:rowOff>227330</xdr:rowOff>
    </xdr:to>
    <xdr:pic>
      <xdr:nvPicPr>
        <xdr:cNvPr id="89" name="Text_Box_6"/>
        <xdr:cNvPicPr/>
      </xdr:nvPicPr>
      <xdr:blipFill>
        <a:blip r:embed="rId1"/>
        <a:stretch>
          <a:fillRect/>
        </a:stretch>
      </xdr:blipFill>
      <xdr:spPr>
        <a:xfrm>
          <a:off x="600710" y="3657600"/>
          <a:ext cx="73025" cy="227330"/>
        </a:xfrm>
        <a:prstGeom prst="rect">
          <a:avLst/>
        </a:prstGeom>
        <a:noFill/>
        <a:ln w="9525">
          <a:noFill/>
        </a:ln>
      </xdr:spPr>
    </xdr:pic>
    <xdr:clientData/>
  </xdr:twoCellAnchor>
  <xdr:twoCellAnchor editAs="oneCell">
    <xdr:from>
      <xdr:col>1</xdr:col>
      <xdr:colOff>0</xdr:colOff>
      <xdr:row>7</xdr:row>
      <xdr:rowOff>0</xdr:rowOff>
    </xdr:from>
    <xdr:to>
      <xdr:col>1</xdr:col>
      <xdr:colOff>73025</xdr:colOff>
      <xdr:row>189</xdr:row>
      <xdr:rowOff>283845</xdr:rowOff>
    </xdr:to>
    <xdr:pic>
      <xdr:nvPicPr>
        <xdr:cNvPr id="90" name="Text_Box_5"/>
        <xdr:cNvPicPr/>
      </xdr:nvPicPr>
      <xdr:blipFill>
        <a:blip r:embed="rId1"/>
        <a:stretch>
          <a:fillRect/>
        </a:stretch>
      </xdr:blipFill>
      <xdr:spPr>
        <a:xfrm>
          <a:off x="600710" y="3657600"/>
          <a:ext cx="73025" cy="283845"/>
        </a:xfrm>
        <a:prstGeom prst="rect">
          <a:avLst/>
        </a:prstGeom>
        <a:noFill/>
        <a:ln w="9525">
          <a:noFill/>
        </a:ln>
      </xdr:spPr>
    </xdr:pic>
    <xdr:clientData/>
  </xdr:twoCellAnchor>
  <xdr:twoCellAnchor editAs="oneCell">
    <xdr:from>
      <xdr:col>1</xdr:col>
      <xdr:colOff>0</xdr:colOff>
      <xdr:row>7</xdr:row>
      <xdr:rowOff>0</xdr:rowOff>
    </xdr:from>
    <xdr:to>
      <xdr:col>1</xdr:col>
      <xdr:colOff>73025</xdr:colOff>
      <xdr:row>189</xdr:row>
      <xdr:rowOff>244475</xdr:rowOff>
    </xdr:to>
    <xdr:pic>
      <xdr:nvPicPr>
        <xdr:cNvPr id="91" name="Text_Box_6"/>
        <xdr:cNvPicPr/>
      </xdr:nvPicPr>
      <xdr:blipFill>
        <a:blip r:embed="rId1"/>
        <a:stretch>
          <a:fillRect/>
        </a:stretch>
      </xdr:blipFill>
      <xdr:spPr>
        <a:xfrm>
          <a:off x="600710" y="3657600"/>
          <a:ext cx="73025" cy="244475"/>
        </a:xfrm>
        <a:prstGeom prst="rect">
          <a:avLst/>
        </a:prstGeom>
        <a:noFill/>
        <a:ln w="9525">
          <a:noFill/>
        </a:ln>
      </xdr:spPr>
    </xdr:pic>
    <xdr:clientData/>
  </xdr:twoCellAnchor>
  <xdr:twoCellAnchor editAs="oneCell">
    <xdr:from>
      <xdr:col>6</xdr:col>
      <xdr:colOff>0</xdr:colOff>
      <xdr:row>7</xdr:row>
      <xdr:rowOff>0</xdr:rowOff>
    </xdr:from>
    <xdr:to>
      <xdr:col>6</xdr:col>
      <xdr:colOff>73025</xdr:colOff>
      <xdr:row>189</xdr:row>
      <xdr:rowOff>227330</xdr:rowOff>
    </xdr:to>
    <xdr:pic>
      <xdr:nvPicPr>
        <xdr:cNvPr id="245" name="Text_Box_6"/>
        <xdr:cNvPicPr/>
      </xdr:nvPicPr>
      <xdr:blipFill>
        <a:blip r:embed="rId1"/>
        <a:stretch>
          <a:fillRect/>
        </a:stretch>
      </xdr:blipFill>
      <xdr:spPr>
        <a:xfrm>
          <a:off x="20225385" y="3657600"/>
          <a:ext cx="73025" cy="227330"/>
        </a:xfrm>
        <a:prstGeom prst="rect">
          <a:avLst/>
        </a:prstGeom>
        <a:noFill/>
        <a:ln w="9525">
          <a:noFill/>
        </a:ln>
      </xdr:spPr>
    </xdr:pic>
    <xdr:clientData/>
  </xdr:twoCellAnchor>
  <xdr:twoCellAnchor editAs="oneCell">
    <xdr:from>
      <xdr:col>6</xdr:col>
      <xdr:colOff>0</xdr:colOff>
      <xdr:row>7</xdr:row>
      <xdr:rowOff>0</xdr:rowOff>
    </xdr:from>
    <xdr:to>
      <xdr:col>6</xdr:col>
      <xdr:colOff>73025</xdr:colOff>
      <xdr:row>189</xdr:row>
      <xdr:rowOff>266700</xdr:rowOff>
    </xdr:to>
    <xdr:pic>
      <xdr:nvPicPr>
        <xdr:cNvPr id="246" name="Text_Box_5"/>
        <xdr:cNvPicPr/>
      </xdr:nvPicPr>
      <xdr:blipFill>
        <a:blip r:embed="rId1"/>
        <a:stretch>
          <a:fillRect/>
        </a:stretch>
      </xdr:blipFill>
      <xdr:spPr>
        <a:xfrm>
          <a:off x="20225385" y="3657600"/>
          <a:ext cx="73025" cy="266700"/>
        </a:xfrm>
        <a:prstGeom prst="rect">
          <a:avLst/>
        </a:prstGeom>
        <a:noFill/>
        <a:ln w="9525">
          <a:noFill/>
        </a:ln>
      </xdr:spPr>
    </xdr:pic>
    <xdr:clientData/>
  </xdr:twoCellAnchor>
  <xdr:twoCellAnchor editAs="oneCell">
    <xdr:from>
      <xdr:col>3</xdr:col>
      <xdr:colOff>499745</xdr:colOff>
      <xdr:row>7</xdr:row>
      <xdr:rowOff>0</xdr:rowOff>
    </xdr:from>
    <xdr:to>
      <xdr:col>3</xdr:col>
      <xdr:colOff>664845</xdr:colOff>
      <xdr:row>189</xdr:row>
      <xdr:rowOff>171450</xdr:rowOff>
    </xdr:to>
    <xdr:pic>
      <xdr:nvPicPr>
        <xdr:cNvPr id="248" name="图片 3335"/>
        <xdr:cNvPicPr>
          <a:picLocks noChangeAspect="1"/>
        </xdr:cNvPicPr>
      </xdr:nvPicPr>
      <xdr:blipFill>
        <a:blip r:embed="rId2"/>
        <a:stretch>
          <a:fillRect/>
        </a:stretch>
      </xdr:blipFill>
      <xdr:spPr>
        <a:xfrm>
          <a:off x="4175125" y="3657600"/>
          <a:ext cx="165100" cy="171450"/>
        </a:xfrm>
        <a:prstGeom prst="rect">
          <a:avLst/>
        </a:prstGeom>
        <a:noFill/>
        <a:ln w="9525">
          <a:noFill/>
        </a:ln>
      </xdr:spPr>
    </xdr:pic>
    <xdr:clientData/>
  </xdr:twoCellAnchor>
  <xdr:twoCellAnchor editAs="oneCell">
    <xdr:from>
      <xdr:col>6</xdr:col>
      <xdr:colOff>108585</xdr:colOff>
      <xdr:row>7</xdr:row>
      <xdr:rowOff>0</xdr:rowOff>
    </xdr:from>
    <xdr:to>
      <xdr:col>6</xdr:col>
      <xdr:colOff>219075</xdr:colOff>
      <xdr:row>189</xdr:row>
      <xdr:rowOff>171450</xdr:rowOff>
    </xdr:to>
    <xdr:pic>
      <xdr:nvPicPr>
        <xdr:cNvPr id="374" name="图片 3335"/>
        <xdr:cNvPicPr>
          <a:picLocks noChangeAspect="1"/>
        </xdr:cNvPicPr>
      </xdr:nvPicPr>
      <xdr:blipFill>
        <a:blip r:embed="rId2"/>
        <a:stretch>
          <a:fillRect/>
        </a:stretch>
      </xdr:blipFill>
      <xdr:spPr>
        <a:xfrm>
          <a:off x="20333970" y="3657600"/>
          <a:ext cx="110490" cy="171450"/>
        </a:xfrm>
        <a:prstGeom prst="rect">
          <a:avLst/>
        </a:prstGeom>
        <a:noFill/>
        <a:ln w="9525">
          <a:noFill/>
        </a:ln>
      </xdr:spPr>
    </xdr:pic>
    <xdr:clientData/>
  </xdr:twoCellAnchor>
  <xdr:twoCellAnchor editAs="oneCell">
    <xdr:from>
      <xdr:col>3</xdr:col>
      <xdr:colOff>499745</xdr:colOff>
      <xdr:row>7</xdr:row>
      <xdr:rowOff>0</xdr:rowOff>
    </xdr:from>
    <xdr:to>
      <xdr:col>3</xdr:col>
      <xdr:colOff>664845</xdr:colOff>
      <xdr:row>189</xdr:row>
      <xdr:rowOff>184785</xdr:rowOff>
    </xdr:to>
    <xdr:pic>
      <xdr:nvPicPr>
        <xdr:cNvPr id="381" name="图片 3335"/>
        <xdr:cNvPicPr>
          <a:picLocks noChangeAspect="1"/>
        </xdr:cNvPicPr>
      </xdr:nvPicPr>
      <xdr:blipFill>
        <a:blip r:embed="rId2"/>
        <a:stretch>
          <a:fillRect/>
        </a:stretch>
      </xdr:blipFill>
      <xdr:spPr>
        <a:xfrm>
          <a:off x="4175125" y="3657600"/>
          <a:ext cx="165100" cy="184785"/>
        </a:xfrm>
        <a:prstGeom prst="rect">
          <a:avLst/>
        </a:prstGeom>
        <a:noFill/>
        <a:ln w="9525">
          <a:noFill/>
        </a:ln>
      </xdr:spPr>
    </xdr:pic>
    <xdr:clientData/>
  </xdr:twoCellAnchor>
  <xdr:twoCellAnchor editAs="oneCell">
    <xdr:from>
      <xdr:col>6</xdr:col>
      <xdr:colOff>108585</xdr:colOff>
      <xdr:row>7</xdr:row>
      <xdr:rowOff>0</xdr:rowOff>
    </xdr:from>
    <xdr:to>
      <xdr:col>6</xdr:col>
      <xdr:colOff>219075</xdr:colOff>
      <xdr:row>189</xdr:row>
      <xdr:rowOff>184785</xdr:rowOff>
    </xdr:to>
    <xdr:pic>
      <xdr:nvPicPr>
        <xdr:cNvPr id="507" name="图片 3335"/>
        <xdr:cNvPicPr>
          <a:picLocks noChangeAspect="1"/>
        </xdr:cNvPicPr>
      </xdr:nvPicPr>
      <xdr:blipFill>
        <a:blip r:embed="rId2"/>
        <a:stretch>
          <a:fillRect/>
        </a:stretch>
      </xdr:blipFill>
      <xdr:spPr>
        <a:xfrm>
          <a:off x="20333970" y="3657600"/>
          <a:ext cx="110490" cy="184785"/>
        </a:xfrm>
        <a:prstGeom prst="rect">
          <a:avLst/>
        </a:prstGeom>
        <a:noFill/>
        <a:ln w="9525">
          <a:noFill/>
        </a:ln>
      </xdr:spPr>
    </xdr:pic>
    <xdr:clientData/>
  </xdr:twoCellAnchor>
  <xdr:twoCellAnchor editAs="oneCell">
    <xdr:from>
      <xdr:col>6</xdr:col>
      <xdr:colOff>0</xdr:colOff>
      <xdr:row>189</xdr:row>
      <xdr:rowOff>0</xdr:rowOff>
    </xdr:from>
    <xdr:to>
      <xdr:col>6</xdr:col>
      <xdr:colOff>73025</xdr:colOff>
      <xdr:row>189</xdr:row>
      <xdr:rowOff>283845</xdr:rowOff>
    </xdr:to>
    <xdr:pic>
      <xdr:nvPicPr>
        <xdr:cNvPr id="807" name="Text_Box_5"/>
        <xdr:cNvPicPr/>
      </xdr:nvPicPr>
      <xdr:blipFill>
        <a:blip r:embed="rId1"/>
        <a:stretch>
          <a:fillRect/>
        </a:stretch>
      </xdr:blipFill>
      <xdr:spPr>
        <a:xfrm>
          <a:off x="20225385" y="3657600"/>
          <a:ext cx="73025" cy="283845"/>
        </a:xfrm>
        <a:prstGeom prst="rect">
          <a:avLst/>
        </a:prstGeom>
        <a:noFill/>
        <a:ln w="9525">
          <a:noFill/>
        </a:ln>
      </xdr:spPr>
    </xdr:pic>
    <xdr:clientData/>
  </xdr:twoCellAnchor>
  <xdr:twoCellAnchor editAs="oneCell">
    <xdr:from>
      <xdr:col>6</xdr:col>
      <xdr:colOff>0</xdr:colOff>
      <xdr:row>189</xdr:row>
      <xdr:rowOff>0</xdr:rowOff>
    </xdr:from>
    <xdr:to>
      <xdr:col>6</xdr:col>
      <xdr:colOff>73025</xdr:colOff>
      <xdr:row>189</xdr:row>
      <xdr:rowOff>244475</xdr:rowOff>
    </xdr:to>
    <xdr:pic>
      <xdr:nvPicPr>
        <xdr:cNvPr id="808" name="Text_Box_6"/>
        <xdr:cNvPicPr/>
      </xdr:nvPicPr>
      <xdr:blipFill>
        <a:blip r:embed="rId1"/>
        <a:stretch>
          <a:fillRect/>
        </a:stretch>
      </xdr:blipFill>
      <xdr:spPr>
        <a:xfrm>
          <a:off x="20225385" y="3657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189</xdr:row>
      <xdr:rowOff>222250</xdr:rowOff>
    </xdr:to>
    <xdr:pic>
      <xdr:nvPicPr>
        <xdr:cNvPr id="878" name="Text_Box_6"/>
        <xdr:cNvPicPr/>
      </xdr:nvPicPr>
      <xdr:blipFill>
        <a:blip r:embed="rId1"/>
        <a:stretch>
          <a:fillRect/>
        </a:stretch>
      </xdr:blipFill>
      <xdr:spPr>
        <a:xfrm>
          <a:off x="6151880" y="3657600"/>
          <a:ext cx="74930" cy="22225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189</xdr:row>
      <xdr:rowOff>290830</xdr:rowOff>
    </xdr:to>
    <xdr:pic>
      <xdr:nvPicPr>
        <xdr:cNvPr id="879" name="Text_Box_5"/>
        <xdr:cNvPicPr/>
      </xdr:nvPicPr>
      <xdr:blipFill>
        <a:blip r:embed="rId1"/>
        <a:stretch>
          <a:fillRect/>
        </a:stretch>
      </xdr:blipFill>
      <xdr:spPr>
        <a:xfrm>
          <a:off x="6151880" y="3657600"/>
          <a:ext cx="74930" cy="29083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189</xdr:row>
      <xdr:rowOff>239395</xdr:rowOff>
    </xdr:to>
    <xdr:pic>
      <xdr:nvPicPr>
        <xdr:cNvPr id="880" name="Text_Box_6"/>
        <xdr:cNvPicPr/>
      </xdr:nvPicPr>
      <xdr:blipFill>
        <a:blip r:embed="rId1"/>
        <a:stretch>
          <a:fillRect/>
        </a:stretch>
      </xdr:blipFill>
      <xdr:spPr>
        <a:xfrm>
          <a:off x="6151880" y="3657600"/>
          <a:ext cx="74930" cy="239395"/>
        </a:xfrm>
        <a:prstGeom prst="rect">
          <a:avLst/>
        </a:prstGeom>
        <a:noFill/>
        <a:ln w="9525">
          <a:noFill/>
        </a:ln>
      </xdr:spPr>
    </xdr:pic>
    <xdr:clientData/>
  </xdr:twoCellAnchor>
  <xdr:twoCellAnchor editAs="oneCell">
    <xdr:from>
      <xdr:col>3</xdr:col>
      <xdr:colOff>1092200</xdr:colOff>
      <xdr:row>189</xdr:row>
      <xdr:rowOff>0</xdr:rowOff>
    </xdr:from>
    <xdr:to>
      <xdr:col>3</xdr:col>
      <xdr:colOff>1189990</xdr:colOff>
      <xdr:row>189</xdr:row>
      <xdr:rowOff>229870</xdr:rowOff>
    </xdr:to>
    <xdr:pic>
      <xdr:nvPicPr>
        <xdr:cNvPr id="1039" name="Text_Box_6"/>
        <xdr:cNvPicPr/>
      </xdr:nvPicPr>
      <xdr:blipFill>
        <a:blip r:embed="rId1"/>
        <a:stretch>
          <a:fillRect/>
        </a:stretch>
      </xdr:blipFill>
      <xdr:spPr>
        <a:xfrm>
          <a:off x="4767580" y="3657600"/>
          <a:ext cx="97790" cy="229870"/>
        </a:xfrm>
        <a:prstGeom prst="rect">
          <a:avLst/>
        </a:prstGeom>
        <a:noFill/>
        <a:ln w="9525">
          <a:noFill/>
        </a:ln>
      </xdr:spPr>
    </xdr:pic>
    <xdr:clientData/>
  </xdr:twoCellAnchor>
  <xdr:twoCellAnchor editAs="oneCell">
    <xdr:from>
      <xdr:col>3</xdr:col>
      <xdr:colOff>1078865</xdr:colOff>
      <xdr:row>189</xdr:row>
      <xdr:rowOff>0</xdr:rowOff>
    </xdr:from>
    <xdr:to>
      <xdr:col>3</xdr:col>
      <xdr:colOff>1189355</xdr:colOff>
      <xdr:row>189</xdr:row>
      <xdr:rowOff>229870</xdr:rowOff>
    </xdr:to>
    <xdr:pic>
      <xdr:nvPicPr>
        <xdr:cNvPr id="1391" name="Text_Box_6"/>
        <xdr:cNvPicPr/>
      </xdr:nvPicPr>
      <xdr:blipFill>
        <a:blip r:embed="rId1"/>
        <a:stretch>
          <a:fillRect/>
        </a:stretch>
      </xdr:blipFill>
      <xdr:spPr>
        <a:xfrm>
          <a:off x="4754245" y="3657600"/>
          <a:ext cx="110490" cy="229870"/>
        </a:xfrm>
        <a:prstGeom prst="rect">
          <a:avLst/>
        </a:prstGeom>
        <a:noFill/>
        <a:ln w="9525">
          <a:noFill/>
        </a:ln>
      </xdr:spPr>
    </xdr:pic>
    <xdr:clientData/>
  </xdr:twoCellAnchor>
  <xdr:twoCellAnchor editAs="oneCell">
    <xdr:from>
      <xdr:col>4</xdr:col>
      <xdr:colOff>0</xdr:colOff>
      <xdr:row>288</xdr:row>
      <xdr:rowOff>0</xdr:rowOff>
    </xdr:from>
    <xdr:to>
      <xdr:col>4</xdr:col>
      <xdr:colOff>73025</xdr:colOff>
      <xdr:row>516</xdr:row>
      <xdr:rowOff>227330</xdr:rowOff>
    </xdr:to>
    <xdr:pic>
      <xdr:nvPicPr>
        <xdr:cNvPr id="251" name="Text_Box_6"/>
        <xdr:cNvPicPr/>
      </xdr:nvPicPr>
      <xdr:blipFill>
        <a:blip r:embed="rId1"/>
        <a:stretch>
          <a:fillRect/>
        </a:stretch>
      </xdr:blipFill>
      <xdr:spPr>
        <a:xfrm>
          <a:off x="6151880" y="188912500"/>
          <a:ext cx="73025" cy="227330"/>
        </a:xfrm>
        <a:prstGeom prst="rect">
          <a:avLst/>
        </a:prstGeom>
        <a:noFill/>
        <a:ln w="9525">
          <a:noFill/>
        </a:ln>
      </xdr:spPr>
    </xdr:pic>
    <xdr:clientData/>
  </xdr:twoCellAnchor>
  <xdr:twoCellAnchor editAs="oneCell">
    <xdr:from>
      <xdr:col>4</xdr:col>
      <xdr:colOff>0</xdr:colOff>
      <xdr:row>288</xdr:row>
      <xdr:rowOff>0</xdr:rowOff>
    </xdr:from>
    <xdr:to>
      <xdr:col>4</xdr:col>
      <xdr:colOff>73025</xdr:colOff>
      <xdr:row>516</xdr:row>
      <xdr:rowOff>283845</xdr:rowOff>
    </xdr:to>
    <xdr:pic>
      <xdr:nvPicPr>
        <xdr:cNvPr id="252" name="Text_Box_5"/>
        <xdr:cNvPicPr/>
      </xdr:nvPicPr>
      <xdr:blipFill>
        <a:blip r:embed="rId1"/>
        <a:stretch>
          <a:fillRect/>
        </a:stretch>
      </xdr:blipFill>
      <xdr:spPr>
        <a:xfrm>
          <a:off x="6151880" y="188912500"/>
          <a:ext cx="73025" cy="283845"/>
        </a:xfrm>
        <a:prstGeom prst="rect">
          <a:avLst/>
        </a:prstGeom>
        <a:noFill/>
        <a:ln w="9525">
          <a:noFill/>
        </a:ln>
      </xdr:spPr>
    </xdr:pic>
    <xdr:clientData/>
  </xdr:twoCellAnchor>
  <xdr:twoCellAnchor editAs="oneCell">
    <xdr:from>
      <xdr:col>4</xdr:col>
      <xdr:colOff>0</xdr:colOff>
      <xdr:row>288</xdr:row>
      <xdr:rowOff>0</xdr:rowOff>
    </xdr:from>
    <xdr:to>
      <xdr:col>4</xdr:col>
      <xdr:colOff>73025</xdr:colOff>
      <xdr:row>516</xdr:row>
      <xdr:rowOff>244475</xdr:rowOff>
    </xdr:to>
    <xdr:pic>
      <xdr:nvPicPr>
        <xdr:cNvPr id="253" name="Text_Box_6"/>
        <xdr:cNvPicPr/>
      </xdr:nvPicPr>
      <xdr:blipFill>
        <a:blip r:embed="rId1"/>
        <a:stretch>
          <a:fillRect/>
        </a:stretch>
      </xdr:blipFill>
      <xdr:spPr>
        <a:xfrm>
          <a:off x="6151880" y="188912500"/>
          <a:ext cx="73025" cy="244475"/>
        </a:xfrm>
        <a:prstGeom prst="rect">
          <a:avLst/>
        </a:prstGeom>
        <a:noFill/>
        <a:ln w="9525">
          <a:noFill/>
        </a:ln>
      </xdr:spPr>
    </xdr:pic>
    <xdr:clientData/>
  </xdr:twoCellAnchor>
  <xdr:twoCellAnchor editAs="oneCell">
    <xdr:from>
      <xdr:col>4</xdr:col>
      <xdr:colOff>0</xdr:colOff>
      <xdr:row>288</xdr:row>
      <xdr:rowOff>0</xdr:rowOff>
    </xdr:from>
    <xdr:to>
      <xdr:col>4</xdr:col>
      <xdr:colOff>73025</xdr:colOff>
      <xdr:row>516</xdr:row>
      <xdr:rowOff>267970</xdr:rowOff>
    </xdr:to>
    <xdr:pic>
      <xdr:nvPicPr>
        <xdr:cNvPr id="254" name="Text_Box_5"/>
        <xdr:cNvPicPr/>
      </xdr:nvPicPr>
      <xdr:blipFill>
        <a:blip r:embed="rId1"/>
        <a:stretch>
          <a:fillRect/>
        </a:stretch>
      </xdr:blipFill>
      <xdr:spPr>
        <a:xfrm>
          <a:off x="6151880" y="188912500"/>
          <a:ext cx="73025" cy="267970"/>
        </a:xfrm>
        <a:prstGeom prst="rect">
          <a:avLst/>
        </a:prstGeom>
        <a:noFill/>
        <a:ln w="9525">
          <a:noFill/>
        </a:ln>
      </xdr:spPr>
    </xdr:pic>
    <xdr:clientData/>
  </xdr:twoCellAnchor>
  <xdr:twoCellAnchor editAs="oneCell">
    <xdr:from>
      <xdr:col>4</xdr:col>
      <xdr:colOff>0</xdr:colOff>
      <xdr:row>288</xdr:row>
      <xdr:rowOff>0</xdr:rowOff>
    </xdr:from>
    <xdr:to>
      <xdr:col>4</xdr:col>
      <xdr:colOff>73025</xdr:colOff>
      <xdr:row>516</xdr:row>
      <xdr:rowOff>228600</xdr:rowOff>
    </xdr:to>
    <xdr:pic>
      <xdr:nvPicPr>
        <xdr:cNvPr id="255" name="Text_Box_6"/>
        <xdr:cNvPicPr/>
      </xdr:nvPicPr>
      <xdr:blipFill>
        <a:blip r:embed="rId1"/>
        <a:stretch>
          <a:fillRect/>
        </a:stretch>
      </xdr:blipFill>
      <xdr:spPr>
        <a:xfrm>
          <a:off x="6151880" y="188912500"/>
          <a:ext cx="73025" cy="228600"/>
        </a:xfrm>
        <a:prstGeom prst="rect">
          <a:avLst/>
        </a:prstGeom>
        <a:noFill/>
        <a:ln w="9525">
          <a:noFill/>
        </a:ln>
      </xdr:spPr>
    </xdr:pic>
    <xdr:clientData/>
  </xdr:twoCellAnchor>
  <xdr:twoCellAnchor editAs="oneCell">
    <xdr:from>
      <xdr:col>4</xdr:col>
      <xdr:colOff>0</xdr:colOff>
      <xdr:row>288</xdr:row>
      <xdr:rowOff>0</xdr:rowOff>
    </xdr:from>
    <xdr:to>
      <xdr:col>4</xdr:col>
      <xdr:colOff>73025</xdr:colOff>
      <xdr:row>516</xdr:row>
      <xdr:rowOff>226060</xdr:rowOff>
    </xdr:to>
    <xdr:pic>
      <xdr:nvPicPr>
        <xdr:cNvPr id="256" name="Text_Box_6"/>
        <xdr:cNvPicPr/>
      </xdr:nvPicPr>
      <xdr:blipFill>
        <a:blip r:embed="rId1"/>
        <a:stretch>
          <a:fillRect/>
        </a:stretch>
      </xdr:blipFill>
      <xdr:spPr>
        <a:xfrm>
          <a:off x="6151880" y="188912500"/>
          <a:ext cx="73025" cy="226060"/>
        </a:xfrm>
        <a:prstGeom prst="rect">
          <a:avLst/>
        </a:prstGeom>
        <a:noFill/>
        <a:ln w="9525">
          <a:noFill/>
        </a:ln>
      </xdr:spPr>
    </xdr:pic>
    <xdr:clientData/>
  </xdr:twoCellAnchor>
  <xdr:twoCellAnchor editAs="oneCell">
    <xdr:from>
      <xdr:col>4</xdr:col>
      <xdr:colOff>0</xdr:colOff>
      <xdr:row>288</xdr:row>
      <xdr:rowOff>0</xdr:rowOff>
    </xdr:from>
    <xdr:to>
      <xdr:col>4</xdr:col>
      <xdr:colOff>73025</xdr:colOff>
      <xdr:row>516</xdr:row>
      <xdr:rowOff>282575</xdr:rowOff>
    </xdr:to>
    <xdr:pic>
      <xdr:nvPicPr>
        <xdr:cNvPr id="257" name="Text_Box_5"/>
        <xdr:cNvPicPr/>
      </xdr:nvPicPr>
      <xdr:blipFill>
        <a:blip r:embed="rId1"/>
        <a:stretch>
          <a:fillRect/>
        </a:stretch>
      </xdr:blipFill>
      <xdr:spPr>
        <a:xfrm>
          <a:off x="6151880" y="188912500"/>
          <a:ext cx="73025" cy="282575"/>
        </a:xfrm>
        <a:prstGeom prst="rect">
          <a:avLst/>
        </a:prstGeom>
        <a:noFill/>
        <a:ln w="9525">
          <a:noFill/>
        </a:ln>
      </xdr:spPr>
    </xdr:pic>
    <xdr:clientData/>
  </xdr:twoCellAnchor>
  <xdr:twoCellAnchor editAs="oneCell">
    <xdr:from>
      <xdr:col>4</xdr:col>
      <xdr:colOff>0</xdr:colOff>
      <xdr:row>288</xdr:row>
      <xdr:rowOff>0</xdr:rowOff>
    </xdr:from>
    <xdr:to>
      <xdr:col>4</xdr:col>
      <xdr:colOff>73025</xdr:colOff>
      <xdr:row>516</xdr:row>
      <xdr:rowOff>243205</xdr:rowOff>
    </xdr:to>
    <xdr:pic>
      <xdr:nvPicPr>
        <xdr:cNvPr id="258" name="Text_Box_6"/>
        <xdr:cNvPicPr/>
      </xdr:nvPicPr>
      <xdr:blipFill>
        <a:blip r:embed="rId1"/>
        <a:stretch>
          <a:fillRect/>
        </a:stretch>
      </xdr:blipFill>
      <xdr:spPr>
        <a:xfrm>
          <a:off x="6151880" y="188912500"/>
          <a:ext cx="73025" cy="243205"/>
        </a:xfrm>
        <a:prstGeom prst="rect">
          <a:avLst/>
        </a:prstGeom>
        <a:noFill/>
        <a:ln w="9525">
          <a:noFill/>
        </a:ln>
      </xdr:spPr>
    </xdr:pic>
    <xdr:clientData/>
  </xdr:twoCellAnchor>
  <xdr:twoCellAnchor editAs="oneCell">
    <xdr:from>
      <xdr:col>4</xdr:col>
      <xdr:colOff>0</xdr:colOff>
      <xdr:row>288</xdr:row>
      <xdr:rowOff>0</xdr:rowOff>
    </xdr:from>
    <xdr:to>
      <xdr:col>4</xdr:col>
      <xdr:colOff>80645</xdr:colOff>
      <xdr:row>516</xdr:row>
      <xdr:rowOff>225425</xdr:rowOff>
    </xdr:to>
    <xdr:pic>
      <xdr:nvPicPr>
        <xdr:cNvPr id="259" name="Text_Box_6"/>
        <xdr:cNvPicPr/>
      </xdr:nvPicPr>
      <xdr:blipFill>
        <a:blip r:embed="rId1"/>
        <a:stretch>
          <a:fillRect/>
        </a:stretch>
      </xdr:blipFill>
      <xdr:spPr>
        <a:xfrm>
          <a:off x="6151880" y="188912500"/>
          <a:ext cx="80645" cy="225425"/>
        </a:xfrm>
        <a:prstGeom prst="rect">
          <a:avLst/>
        </a:prstGeom>
        <a:noFill/>
        <a:ln w="9525">
          <a:noFill/>
        </a:ln>
      </xdr:spPr>
    </xdr:pic>
    <xdr:clientData/>
  </xdr:twoCellAnchor>
  <xdr:twoCellAnchor editAs="oneCell">
    <xdr:from>
      <xdr:col>4</xdr:col>
      <xdr:colOff>0</xdr:colOff>
      <xdr:row>288</xdr:row>
      <xdr:rowOff>0</xdr:rowOff>
    </xdr:from>
    <xdr:to>
      <xdr:col>4</xdr:col>
      <xdr:colOff>80645</xdr:colOff>
      <xdr:row>516</xdr:row>
      <xdr:rowOff>280035</xdr:rowOff>
    </xdr:to>
    <xdr:pic>
      <xdr:nvPicPr>
        <xdr:cNvPr id="260" name="Text_Box_5"/>
        <xdr:cNvPicPr/>
      </xdr:nvPicPr>
      <xdr:blipFill>
        <a:blip r:embed="rId1"/>
        <a:stretch>
          <a:fillRect/>
        </a:stretch>
      </xdr:blipFill>
      <xdr:spPr>
        <a:xfrm>
          <a:off x="6151880" y="188912500"/>
          <a:ext cx="80645" cy="280035"/>
        </a:xfrm>
        <a:prstGeom prst="rect">
          <a:avLst/>
        </a:prstGeom>
        <a:noFill/>
        <a:ln w="9525">
          <a:noFill/>
        </a:ln>
      </xdr:spPr>
    </xdr:pic>
    <xdr:clientData/>
  </xdr:twoCellAnchor>
  <xdr:twoCellAnchor editAs="oneCell">
    <xdr:from>
      <xdr:col>4</xdr:col>
      <xdr:colOff>0</xdr:colOff>
      <xdr:row>288</xdr:row>
      <xdr:rowOff>0</xdr:rowOff>
    </xdr:from>
    <xdr:to>
      <xdr:col>4</xdr:col>
      <xdr:colOff>80645</xdr:colOff>
      <xdr:row>516</xdr:row>
      <xdr:rowOff>243840</xdr:rowOff>
    </xdr:to>
    <xdr:pic>
      <xdr:nvPicPr>
        <xdr:cNvPr id="261" name="Text_Box_6"/>
        <xdr:cNvPicPr/>
      </xdr:nvPicPr>
      <xdr:blipFill>
        <a:blip r:embed="rId1"/>
        <a:stretch>
          <a:fillRect/>
        </a:stretch>
      </xdr:blipFill>
      <xdr:spPr>
        <a:xfrm>
          <a:off x="6151880" y="188912500"/>
          <a:ext cx="80645" cy="243840"/>
        </a:xfrm>
        <a:prstGeom prst="rect">
          <a:avLst/>
        </a:prstGeom>
        <a:noFill/>
        <a:ln w="9525">
          <a:noFill/>
        </a:ln>
      </xdr:spPr>
    </xdr:pic>
    <xdr:clientData/>
  </xdr:twoCellAnchor>
  <xdr:twoCellAnchor editAs="oneCell">
    <xdr:from>
      <xdr:col>4</xdr:col>
      <xdr:colOff>0</xdr:colOff>
      <xdr:row>288</xdr:row>
      <xdr:rowOff>0</xdr:rowOff>
    </xdr:from>
    <xdr:to>
      <xdr:col>4</xdr:col>
      <xdr:colOff>70485</xdr:colOff>
      <xdr:row>516</xdr:row>
      <xdr:rowOff>223520</xdr:rowOff>
    </xdr:to>
    <xdr:pic>
      <xdr:nvPicPr>
        <xdr:cNvPr id="262" name="Text_Box_6"/>
        <xdr:cNvPicPr/>
      </xdr:nvPicPr>
      <xdr:blipFill>
        <a:blip r:embed="rId1"/>
        <a:stretch>
          <a:fillRect/>
        </a:stretch>
      </xdr:blipFill>
      <xdr:spPr>
        <a:xfrm>
          <a:off x="6151880" y="188912500"/>
          <a:ext cx="70485" cy="223520"/>
        </a:xfrm>
        <a:prstGeom prst="rect">
          <a:avLst/>
        </a:prstGeom>
        <a:noFill/>
        <a:ln w="9525">
          <a:noFill/>
        </a:ln>
      </xdr:spPr>
    </xdr:pic>
    <xdr:clientData/>
  </xdr:twoCellAnchor>
  <xdr:twoCellAnchor editAs="oneCell">
    <xdr:from>
      <xdr:col>4</xdr:col>
      <xdr:colOff>0</xdr:colOff>
      <xdr:row>288</xdr:row>
      <xdr:rowOff>0</xdr:rowOff>
    </xdr:from>
    <xdr:to>
      <xdr:col>4</xdr:col>
      <xdr:colOff>70485</xdr:colOff>
      <xdr:row>516</xdr:row>
      <xdr:rowOff>288925</xdr:rowOff>
    </xdr:to>
    <xdr:pic>
      <xdr:nvPicPr>
        <xdr:cNvPr id="263" name="Text_Box_5"/>
        <xdr:cNvPicPr/>
      </xdr:nvPicPr>
      <xdr:blipFill>
        <a:blip r:embed="rId1"/>
        <a:stretch>
          <a:fillRect/>
        </a:stretch>
      </xdr:blipFill>
      <xdr:spPr>
        <a:xfrm>
          <a:off x="6151880" y="188912500"/>
          <a:ext cx="70485" cy="288925"/>
        </a:xfrm>
        <a:prstGeom prst="rect">
          <a:avLst/>
        </a:prstGeom>
        <a:noFill/>
        <a:ln w="9525">
          <a:noFill/>
        </a:ln>
      </xdr:spPr>
    </xdr:pic>
    <xdr:clientData/>
  </xdr:twoCellAnchor>
  <xdr:twoCellAnchor editAs="oneCell">
    <xdr:from>
      <xdr:col>4</xdr:col>
      <xdr:colOff>0</xdr:colOff>
      <xdr:row>288</xdr:row>
      <xdr:rowOff>0</xdr:rowOff>
    </xdr:from>
    <xdr:to>
      <xdr:col>4</xdr:col>
      <xdr:colOff>70485</xdr:colOff>
      <xdr:row>516</xdr:row>
      <xdr:rowOff>249555</xdr:rowOff>
    </xdr:to>
    <xdr:pic>
      <xdr:nvPicPr>
        <xdr:cNvPr id="264" name="Text_Box_6"/>
        <xdr:cNvPicPr/>
      </xdr:nvPicPr>
      <xdr:blipFill>
        <a:blip r:embed="rId1"/>
        <a:stretch>
          <a:fillRect/>
        </a:stretch>
      </xdr:blipFill>
      <xdr:spPr>
        <a:xfrm>
          <a:off x="6151880" y="188912500"/>
          <a:ext cx="70485" cy="249555"/>
        </a:xfrm>
        <a:prstGeom prst="rect">
          <a:avLst/>
        </a:prstGeom>
        <a:noFill/>
        <a:ln w="9525">
          <a:noFill/>
        </a:ln>
      </xdr:spPr>
    </xdr:pic>
    <xdr:clientData/>
  </xdr:twoCellAnchor>
  <xdr:twoCellAnchor editAs="oneCell">
    <xdr:from>
      <xdr:col>4</xdr:col>
      <xdr:colOff>0</xdr:colOff>
      <xdr:row>288</xdr:row>
      <xdr:rowOff>0</xdr:rowOff>
    </xdr:from>
    <xdr:to>
      <xdr:col>4</xdr:col>
      <xdr:colOff>80645</xdr:colOff>
      <xdr:row>516</xdr:row>
      <xdr:rowOff>228600</xdr:rowOff>
    </xdr:to>
    <xdr:pic>
      <xdr:nvPicPr>
        <xdr:cNvPr id="265" name="Text_Box_6"/>
        <xdr:cNvPicPr/>
      </xdr:nvPicPr>
      <xdr:blipFill>
        <a:blip r:embed="rId1"/>
        <a:stretch>
          <a:fillRect/>
        </a:stretch>
      </xdr:blipFill>
      <xdr:spPr>
        <a:xfrm>
          <a:off x="6151880" y="188912500"/>
          <a:ext cx="80645" cy="228600"/>
        </a:xfrm>
        <a:prstGeom prst="rect">
          <a:avLst/>
        </a:prstGeom>
        <a:noFill/>
        <a:ln w="9525">
          <a:noFill/>
        </a:ln>
      </xdr:spPr>
    </xdr:pic>
    <xdr:clientData/>
  </xdr:twoCellAnchor>
  <xdr:twoCellAnchor editAs="oneCell">
    <xdr:from>
      <xdr:col>4</xdr:col>
      <xdr:colOff>0</xdr:colOff>
      <xdr:row>288</xdr:row>
      <xdr:rowOff>0</xdr:rowOff>
    </xdr:from>
    <xdr:to>
      <xdr:col>4</xdr:col>
      <xdr:colOff>80645</xdr:colOff>
      <xdr:row>516</xdr:row>
      <xdr:rowOff>289560</xdr:rowOff>
    </xdr:to>
    <xdr:pic>
      <xdr:nvPicPr>
        <xdr:cNvPr id="266" name="Text_Box_5"/>
        <xdr:cNvPicPr/>
      </xdr:nvPicPr>
      <xdr:blipFill>
        <a:blip r:embed="rId1"/>
        <a:stretch>
          <a:fillRect/>
        </a:stretch>
      </xdr:blipFill>
      <xdr:spPr>
        <a:xfrm>
          <a:off x="6151880" y="188912500"/>
          <a:ext cx="80645" cy="289560"/>
        </a:xfrm>
        <a:prstGeom prst="rect">
          <a:avLst/>
        </a:prstGeom>
        <a:noFill/>
        <a:ln w="9525">
          <a:noFill/>
        </a:ln>
      </xdr:spPr>
    </xdr:pic>
    <xdr:clientData/>
  </xdr:twoCellAnchor>
  <xdr:twoCellAnchor editAs="oneCell">
    <xdr:from>
      <xdr:col>4</xdr:col>
      <xdr:colOff>0</xdr:colOff>
      <xdr:row>288</xdr:row>
      <xdr:rowOff>0</xdr:rowOff>
    </xdr:from>
    <xdr:to>
      <xdr:col>4</xdr:col>
      <xdr:colOff>80645</xdr:colOff>
      <xdr:row>516</xdr:row>
      <xdr:rowOff>229235</xdr:rowOff>
    </xdr:to>
    <xdr:pic>
      <xdr:nvPicPr>
        <xdr:cNvPr id="267" name="Text_Box_6"/>
        <xdr:cNvPicPr/>
      </xdr:nvPicPr>
      <xdr:blipFill>
        <a:blip r:embed="rId1"/>
        <a:stretch>
          <a:fillRect/>
        </a:stretch>
      </xdr:blipFill>
      <xdr:spPr>
        <a:xfrm>
          <a:off x="6151880" y="188912500"/>
          <a:ext cx="80645" cy="229235"/>
        </a:xfrm>
        <a:prstGeom prst="rect">
          <a:avLst/>
        </a:prstGeom>
        <a:noFill/>
        <a:ln w="9525">
          <a:noFill/>
        </a:ln>
      </xdr:spPr>
    </xdr:pic>
    <xdr:clientData/>
  </xdr:twoCellAnchor>
  <xdr:twoCellAnchor editAs="oneCell">
    <xdr:from>
      <xdr:col>4</xdr:col>
      <xdr:colOff>0</xdr:colOff>
      <xdr:row>288</xdr:row>
      <xdr:rowOff>0</xdr:rowOff>
    </xdr:from>
    <xdr:to>
      <xdr:col>4</xdr:col>
      <xdr:colOff>80645</xdr:colOff>
      <xdr:row>516</xdr:row>
      <xdr:rowOff>282575</xdr:rowOff>
    </xdr:to>
    <xdr:pic>
      <xdr:nvPicPr>
        <xdr:cNvPr id="268" name="Text_Box_5"/>
        <xdr:cNvPicPr/>
      </xdr:nvPicPr>
      <xdr:blipFill>
        <a:blip r:embed="rId1"/>
        <a:stretch>
          <a:fillRect/>
        </a:stretch>
      </xdr:blipFill>
      <xdr:spPr>
        <a:xfrm>
          <a:off x="6151880" y="188912500"/>
          <a:ext cx="80645" cy="282575"/>
        </a:xfrm>
        <a:prstGeom prst="rect">
          <a:avLst/>
        </a:prstGeom>
        <a:noFill/>
        <a:ln w="9525">
          <a:noFill/>
        </a:ln>
      </xdr:spPr>
    </xdr:pic>
    <xdr:clientData/>
  </xdr:twoCellAnchor>
  <xdr:twoCellAnchor editAs="oneCell">
    <xdr:from>
      <xdr:col>3</xdr:col>
      <xdr:colOff>1092200</xdr:colOff>
      <xdr:row>288</xdr:row>
      <xdr:rowOff>0</xdr:rowOff>
    </xdr:from>
    <xdr:to>
      <xdr:col>3</xdr:col>
      <xdr:colOff>1209040</xdr:colOff>
      <xdr:row>516</xdr:row>
      <xdr:rowOff>229870</xdr:rowOff>
    </xdr:to>
    <xdr:pic>
      <xdr:nvPicPr>
        <xdr:cNvPr id="269" name="Text_Box_6"/>
        <xdr:cNvPicPr/>
      </xdr:nvPicPr>
      <xdr:blipFill>
        <a:blip r:embed="rId1"/>
        <a:stretch>
          <a:fillRect/>
        </a:stretch>
      </xdr:blipFill>
      <xdr:spPr>
        <a:xfrm>
          <a:off x="4767580" y="188912500"/>
          <a:ext cx="116840" cy="229870"/>
        </a:xfrm>
        <a:prstGeom prst="rect">
          <a:avLst/>
        </a:prstGeom>
        <a:noFill/>
        <a:ln w="9525">
          <a:noFill/>
        </a:ln>
      </xdr:spPr>
    </xdr:pic>
    <xdr:clientData/>
  </xdr:twoCellAnchor>
  <xdr:twoCellAnchor editAs="oneCell">
    <xdr:from>
      <xdr:col>1</xdr:col>
      <xdr:colOff>0</xdr:colOff>
      <xdr:row>288</xdr:row>
      <xdr:rowOff>0</xdr:rowOff>
    </xdr:from>
    <xdr:to>
      <xdr:col>1</xdr:col>
      <xdr:colOff>73025</xdr:colOff>
      <xdr:row>516</xdr:row>
      <xdr:rowOff>227330</xdr:rowOff>
    </xdr:to>
    <xdr:pic>
      <xdr:nvPicPr>
        <xdr:cNvPr id="270" name="Text_Box_6"/>
        <xdr:cNvPicPr/>
      </xdr:nvPicPr>
      <xdr:blipFill>
        <a:blip r:embed="rId1"/>
        <a:stretch>
          <a:fillRect/>
        </a:stretch>
      </xdr:blipFill>
      <xdr:spPr>
        <a:xfrm>
          <a:off x="600710" y="188912500"/>
          <a:ext cx="73025" cy="227330"/>
        </a:xfrm>
        <a:prstGeom prst="rect">
          <a:avLst/>
        </a:prstGeom>
        <a:noFill/>
        <a:ln w="9525">
          <a:noFill/>
        </a:ln>
      </xdr:spPr>
    </xdr:pic>
    <xdr:clientData/>
  </xdr:twoCellAnchor>
  <xdr:twoCellAnchor editAs="oneCell">
    <xdr:from>
      <xdr:col>1</xdr:col>
      <xdr:colOff>0</xdr:colOff>
      <xdr:row>288</xdr:row>
      <xdr:rowOff>0</xdr:rowOff>
    </xdr:from>
    <xdr:to>
      <xdr:col>1</xdr:col>
      <xdr:colOff>73025</xdr:colOff>
      <xdr:row>516</xdr:row>
      <xdr:rowOff>283845</xdr:rowOff>
    </xdr:to>
    <xdr:pic>
      <xdr:nvPicPr>
        <xdr:cNvPr id="271" name="Text_Box_5"/>
        <xdr:cNvPicPr/>
      </xdr:nvPicPr>
      <xdr:blipFill>
        <a:blip r:embed="rId1"/>
        <a:stretch>
          <a:fillRect/>
        </a:stretch>
      </xdr:blipFill>
      <xdr:spPr>
        <a:xfrm>
          <a:off x="600710" y="188912500"/>
          <a:ext cx="73025" cy="283845"/>
        </a:xfrm>
        <a:prstGeom prst="rect">
          <a:avLst/>
        </a:prstGeom>
        <a:noFill/>
        <a:ln w="9525">
          <a:noFill/>
        </a:ln>
      </xdr:spPr>
    </xdr:pic>
    <xdr:clientData/>
  </xdr:twoCellAnchor>
  <xdr:twoCellAnchor editAs="oneCell">
    <xdr:from>
      <xdr:col>1</xdr:col>
      <xdr:colOff>0</xdr:colOff>
      <xdr:row>288</xdr:row>
      <xdr:rowOff>0</xdr:rowOff>
    </xdr:from>
    <xdr:to>
      <xdr:col>1</xdr:col>
      <xdr:colOff>73025</xdr:colOff>
      <xdr:row>516</xdr:row>
      <xdr:rowOff>244475</xdr:rowOff>
    </xdr:to>
    <xdr:pic>
      <xdr:nvPicPr>
        <xdr:cNvPr id="272" name="Text_Box_6"/>
        <xdr:cNvPicPr/>
      </xdr:nvPicPr>
      <xdr:blipFill>
        <a:blip r:embed="rId1"/>
        <a:stretch>
          <a:fillRect/>
        </a:stretch>
      </xdr:blipFill>
      <xdr:spPr>
        <a:xfrm>
          <a:off x="600710" y="188912500"/>
          <a:ext cx="73025" cy="244475"/>
        </a:xfrm>
        <a:prstGeom prst="rect">
          <a:avLst/>
        </a:prstGeom>
        <a:noFill/>
        <a:ln w="9525">
          <a:noFill/>
        </a:ln>
      </xdr:spPr>
    </xdr:pic>
    <xdr:clientData/>
  </xdr:twoCellAnchor>
  <xdr:twoCellAnchor editAs="oneCell">
    <xdr:from>
      <xdr:col>6</xdr:col>
      <xdr:colOff>0</xdr:colOff>
      <xdr:row>288</xdr:row>
      <xdr:rowOff>0</xdr:rowOff>
    </xdr:from>
    <xdr:to>
      <xdr:col>6</xdr:col>
      <xdr:colOff>73025</xdr:colOff>
      <xdr:row>516</xdr:row>
      <xdr:rowOff>227330</xdr:rowOff>
    </xdr:to>
    <xdr:pic>
      <xdr:nvPicPr>
        <xdr:cNvPr id="273" name="Text_Box_6"/>
        <xdr:cNvPicPr/>
      </xdr:nvPicPr>
      <xdr:blipFill>
        <a:blip r:embed="rId1"/>
        <a:stretch>
          <a:fillRect/>
        </a:stretch>
      </xdr:blipFill>
      <xdr:spPr>
        <a:xfrm>
          <a:off x="20225385" y="188912500"/>
          <a:ext cx="73025" cy="227330"/>
        </a:xfrm>
        <a:prstGeom prst="rect">
          <a:avLst/>
        </a:prstGeom>
        <a:noFill/>
        <a:ln w="9525">
          <a:noFill/>
        </a:ln>
      </xdr:spPr>
    </xdr:pic>
    <xdr:clientData/>
  </xdr:twoCellAnchor>
  <xdr:twoCellAnchor editAs="oneCell">
    <xdr:from>
      <xdr:col>6</xdr:col>
      <xdr:colOff>0</xdr:colOff>
      <xdr:row>288</xdr:row>
      <xdr:rowOff>0</xdr:rowOff>
    </xdr:from>
    <xdr:to>
      <xdr:col>6</xdr:col>
      <xdr:colOff>73025</xdr:colOff>
      <xdr:row>516</xdr:row>
      <xdr:rowOff>266700</xdr:rowOff>
    </xdr:to>
    <xdr:pic>
      <xdr:nvPicPr>
        <xdr:cNvPr id="274" name="Text_Box_5"/>
        <xdr:cNvPicPr/>
      </xdr:nvPicPr>
      <xdr:blipFill>
        <a:blip r:embed="rId1"/>
        <a:stretch>
          <a:fillRect/>
        </a:stretch>
      </xdr:blipFill>
      <xdr:spPr>
        <a:xfrm>
          <a:off x="20225385" y="188912500"/>
          <a:ext cx="73025" cy="266700"/>
        </a:xfrm>
        <a:prstGeom prst="rect">
          <a:avLst/>
        </a:prstGeom>
        <a:noFill/>
        <a:ln w="9525">
          <a:noFill/>
        </a:ln>
      </xdr:spPr>
    </xdr:pic>
    <xdr:clientData/>
  </xdr:twoCellAnchor>
  <xdr:twoCellAnchor editAs="oneCell">
    <xdr:from>
      <xdr:col>3</xdr:col>
      <xdr:colOff>499745</xdr:colOff>
      <xdr:row>288</xdr:row>
      <xdr:rowOff>0</xdr:rowOff>
    </xdr:from>
    <xdr:to>
      <xdr:col>3</xdr:col>
      <xdr:colOff>664845</xdr:colOff>
      <xdr:row>516</xdr:row>
      <xdr:rowOff>171450</xdr:rowOff>
    </xdr:to>
    <xdr:pic>
      <xdr:nvPicPr>
        <xdr:cNvPr id="275" name="图片 3335"/>
        <xdr:cNvPicPr>
          <a:picLocks noChangeAspect="1"/>
        </xdr:cNvPicPr>
      </xdr:nvPicPr>
      <xdr:blipFill>
        <a:blip r:embed="rId2"/>
        <a:stretch>
          <a:fillRect/>
        </a:stretch>
      </xdr:blipFill>
      <xdr:spPr>
        <a:xfrm>
          <a:off x="4175125" y="188912500"/>
          <a:ext cx="165100" cy="171450"/>
        </a:xfrm>
        <a:prstGeom prst="rect">
          <a:avLst/>
        </a:prstGeom>
        <a:noFill/>
        <a:ln w="9525">
          <a:noFill/>
        </a:ln>
      </xdr:spPr>
    </xdr:pic>
    <xdr:clientData/>
  </xdr:twoCellAnchor>
  <xdr:twoCellAnchor editAs="oneCell">
    <xdr:from>
      <xdr:col>6</xdr:col>
      <xdr:colOff>108585</xdr:colOff>
      <xdr:row>288</xdr:row>
      <xdr:rowOff>0</xdr:rowOff>
    </xdr:from>
    <xdr:to>
      <xdr:col>6</xdr:col>
      <xdr:colOff>219075</xdr:colOff>
      <xdr:row>516</xdr:row>
      <xdr:rowOff>171450</xdr:rowOff>
    </xdr:to>
    <xdr:pic>
      <xdr:nvPicPr>
        <xdr:cNvPr id="276" name="图片 3335"/>
        <xdr:cNvPicPr>
          <a:picLocks noChangeAspect="1"/>
        </xdr:cNvPicPr>
      </xdr:nvPicPr>
      <xdr:blipFill>
        <a:blip r:embed="rId2"/>
        <a:stretch>
          <a:fillRect/>
        </a:stretch>
      </xdr:blipFill>
      <xdr:spPr>
        <a:xfrm>
          <a:off x="20333970" y="188912500"/>
          <a:ext cx="110490" cy="171450"/>
        </a:xfrm>
        <a:prstGeom prst="rect">
          <a:avLst/>
        </a:prstGeom>
        <a:noFill/>
        <a:ln w="9525">
          <a:noFill/>
        </a:ln>
      </xdr:spPr>
    </xdr:pic>
    <xdr:clientData/>
  </xdr:twoCellAnchor>
  <xdr:twoCellAnchor editAs="oneCell">
    <xdr:from>
      <xdr:col>3</xdr:col>
      <xdr:colOff>499745</xdr:colOff>
      <xdr:row>288</xdr:row>
      <xdr:rowOff>0</xdr:rowOff>
    </xdr:from>
    <xdr:to>
      <xdr:col>3</xdr:col>
      <xdr:colOff>664845</xdr:colOff>
      <xdr:row>516</xdr:row>
      <xdr:rowOff>184785</xdr:rowOff>
    </xdr:to>
    <xdr:pic>
      <xdr:nvPicPr>
        <xdr:cNvPr id="277" name="图片 3335"/>
        <xdr:cNvPicPr>
          <a:picLocks noChangeAspect="1"/>
        </xdr:cNvPicPr>
      </xdr:nvPicPr>
      <xdr:blipFill>
        <a:blip r:embed="rId2"/>
        <a:stretch>
          <a:fillRect/>
        </a:stretch>
      </xdr:blipFill>
      <xdr:spPr>
        <a:xfrm>
          <a:off x="4175125" y="188912500"/>
          <a:ext cx="165100" cy="184785"/>
        </a:xfrm>
        <a:prstGeom prst="rect">
          <a:avLst/>
        </a:prstGeom>
        <a:noFill/>
        <a:ln w="9525">
          <a:noFill/>
        </a:ln>
      </xdr:spPr>
    </xdr:pic>
    <xdr:clientData/>
  </xdr:twoCellAnchor>
  <xdr:twoCellAnchor editAs="oneCell">
    <xdr:from>
      <xdr:col>6</xdr:col>
      <xdr:colOff>108585</xdr:colOff>
      <xdr:row>288</xdr:row>
      <xdr:rowOff>0</xdr:rowOff>
    </xdr:from>
    <xdr:to>
      <xdr:col>6</xdr:col>
      <xdr:colOff>219075</xdr:colOff>
      <xdr:row>516</xdr:row>
      <xdr:rowOff>184785</xdr:rowOff>
    </xdr:to>
    <xdr:pic>
      <xdr:nvPicPr>
        <xdr:cNvPr id="278" name="图片 3335"/>
        <xdr:cNvPicPr>
          <a:picLocks noChangeAspect="1"/>
        </xdr:cNvPicPr>
      </xdr:nvPicPr>
      <xdr:blipFill>
        <a:blip r:embed="rId2"/>
        <a:stretch>
          <a:fillRect/>
        </a:stretch>
      </xdr:blipFill>
      <xdr:spPr>
        <a:xfrm>
          <a:off x="20333970" y="188912500"/>
          <a:ext cx="110490" cy="184785"/>
        </a:xfrm>
        <a:prstGeom prst="rect">
          <a:avLst/>
        </a:prstGeom>
        <a:noFill/>
        <a:ln w="9525">
          <a:noFill/>
        </a:ln>
      </xdr:spPr>
    </xdr:pic>
    <xdr:clientData/>
  </xdr:twoCellAnchor>
  <xdr:twoCellAnchor>
    <xdr:from>
      <xdr:col>4</xdr:col>
      <xdr:colOff>0</xdr:colOff>
      <xdr:row>348</xdr:row>
      <xdr:rowOff>0</xdr:rowOff>
    </xdr:from>
    <xdr:to>
      <xdr:col>4</xdr:col>
      <xdr:colOff>61718</xdr:colOff>
      <xdr:row>348</xdr:row>
      <xdr:rowOff>212080</xdr:rowOff>
    </xdr:to>
    <xdr:pic>
      <xdr:nvPicPr>
        <xdr:cNvPr id="282" name="Text_Box_6" descr=" "/>
        <xdr:cNvPicPr/>
      </xdr:nvPicPr>
      <xdr:blipFill>
        <a:blip r:embed="rId1"/>
        <a:srcRect/>
        <a:stretch>
          <a:fillRect/>
        </a:stretch>
      </xdr:blipFill>
      <xdr:spPr>
        <a:xfrm>
          <a:off x="6151880" y="188912500"/>
          <a:ext cx="61595" cy="0"/>
        </a:xfrm>
        <a:prstGeom prst="rect">
          <a:avLst/>
        </a:prstGeom>
        <a:noFill/>
        <a:ln w="9525" cap="flat" cmpd="sng">
          <a:noFill/>
          <a:prstDash val="solid"/>
          <a:miter/>
        </a:ln>
        <a:effectLst/>
      </xdr:spPr>
    </xdr:pic>
    <xdr:clientData/>
  </xdr:twoCellAnchor>
  <xdr:twoCellAnchor editAs="oneCell">
    <xdr:from>
      <xdr:col>4</xdr:col>
      <xdr:colOff>0</xdr:colOff>
      <xdr:row>288</xdr:row>
      <xdr:rowOff>0</xdr:rowOff>
    </xdr:from>
    <xdr:to>
      <xdr:col>4</xdr:col>
      <xdr:colOff>74930</xdr:colOff>
      <xdr:row>516</xdr:row>
      <xdr:rowOff>222250</xdr:rowOff>
    </xdr:to>
    <xdr:pic>
      <xdr:nvPicPr>
        <xdr:cNvPr id="294" name="Text_Box_6"/>
        <xdr:cNvPicPr/>
      </xdr:nvPicPr>
      <xdr:blipFill>
        <a:blip r:embed="rId1"/>
        <a:stretch>
          <a:fillRect/>
        </a:stretch>
      </xdr:blipFill>
      <xdr:spPr>
        <a:xfrm>
          <a:off x="6151880" y="188912500"/>
          <a:ext cx="74930" cy="222250"/>
        </a:xfrm>
        <a:prstGeom prst="rect">
          <a:avLst/>
        </a:prstGeom>
        <a:noFill/>
        <a:ln w="9525">
          <a:noFill/>
        </a:ln>
      </xdr:spPr>
    </xdr:pic>
    <xdr:clientData/>
  </xdr:twoCellAnchor>
  <xdr:twoCellAnchor editAs="oneCell">
    <xdr:from>
      <xdr:col>4</xdr:col>
      <xdr:colOff>0</xdr:colOff>
      <xdr:row>288</xdr:row>
      <xdr:rowOff>0</xdr:rowOff>
    </xdr:from>
    <xdr:to>
      <xdr:col>4</xdr:col>
      <xdr:colOff>74930</xdr:colOff>
      <xdr:row>516</xdr:row>
      <xdr:rowOff>290830</xdr:rowOff>
    </xdr:to>
    <xdr:pic>
      <xdr:nvPicPr>
        <xdr:cNvPr id="295" name="Text_Box_5"/>
        <xdr:cNvPicPr/>
      </xdr:nvPicPr>
      <xdr:blipFill>
        <a:blip r:embed="rId1"/>
        <a:stretch>
          <a:fillRect/>
        </a:stretch>
      </xdr:blipFill>
      <xdr:spPr>
        <a:xfrm>
          <a:off x="6151880" y="188912500"/>
          <a:ext cx="74930" cy="290830"/>
        </a:xfrm>
        <a:prstGeom prst="rect">
          <a:avLst/>
        </a:prstGeom>
        <a:noFill/>
        <a:ln w="9525">
          <a:noFill/>
        </a:ln>
      </xdr:spPr>
    </xdr:pic>
    <xdr:clientData/>
  </xdr:twoCellAnchor>
  <xdr:twoCellAnchor editAs="oneCell">
    <xdr:from>
      <xdr:col>4</xdr:col>
      <xdr:colOff>0</xdr:colOff>
      <xdr:row>288</xdr:row>
      <xdr:rowOff>0</xdr:rowOff>
    </xdr:from>
    <xdr:to>
      <xdr:col>4</xdr:col>
      <xdr:colOff>74930</xdr:colOff>
      <xdr:row>516</xdr:row>
      <xdr:rowOff>239395</xdr:rowOff>
    </xdr:to>
    <xdr:pic>
      <xdr:nvPicPr>
        <xdr:cNvPr id="296" name="Text_Box_6"/>
        <xdr:cNvPicPr/>
      </xdr:nvPicPr>
      <xdr:blipFill>
        <a:blip r:embed="rId1"/>
        <a:stretch>
          <a:fillRect/>
        </a:stretch>
      </xdr:blipFill>
      <xdr:spPr>
        <a:xfrm>
          <a:off x="6151880" y="188912500"/>
          <a:ext cx="74930" cy="239395"/>
        </a:xfrm>
        <a:prstGeom prst="rect">
          <a:avLst/>
        </a:prstGeom>
        <a:noFill/>
        <a:ln w="9525">
          <a:noFill/>
        </a:ln>
      </xdr:spPr>
    </xdr:pic>
    <xdr:clientData/>
  </xdr:twoCellAnchor>
  <xdr:twoCellAnchor editAs="oneCell">
    <xdr:from>
      <xdr:col>3</xdr:col>
      <xdr:colOff>1092200</xdr:colOff>
      <xdr:row>288</xdr:row>
      <xdr:rowOff>0</xdr:rowOff>
    </xdr:from>
    <xdr:to>
      <xdr:col>3</xdr:col>
      <xdr:colOff>1189990</xdr:colOff>
      <xdr:row>516</xdr:row>
      <xdr:rowOff>229870</xdr:rowOff>
    </xdr:to>
    <xdr:pic>
      <xdr:nvPicPr>
        <xdr:cNvPr id="313" name="Text_Box_6"/>
        <xdr:cNvPicPr/>
      </xdr:nvPicPr>
      <xdr:blipFill>
        <a:blip r:embed="rId1"/>
        <a:stretch>
          <a:fillRect/>
        </a:stretch>
      </xdr:blipFill>
      <xdr:spPr>
        <a:xfrm>
          <a:off x="4767580" y="188912500"/>
          <a:ext cx="97790" cy="229870"/>
        </a:xfrm>
        <a:prstGeom prst="rect">
          <a:avLst/>
        </a:prstGeom>
        <a:noFill/>
        <a:ln w="9525">
          <a:noFill/>
        </a:ln>
      </xdr:spPr>
    </xdr:pic>
    <xdr:clientData/>
  </xdr:twoCellAnchor>
  <xdr:twoCellAnchor editAs="oneCell">
    <xdr:from>
      <xdr:col>3</xdr:col>
      <xdr:colOff>1078865</xdr:colOff>
      <xdr:row>288</xdr:row>
      <xdr:rowOff>0</xdr:rowOff>
    </xdr:from>
    <xdr:to>
      <xdr:col>3</xdr:col>
      <xdr:colOff>1189355</xdr:colOff>
      <xdr:row>516</xdr:row>
      <xdr:rowOff>229870</xdr:rowOff>
    </xdr:to>
    <xdr:pic>
      <xdr:nvPicPr>
        <xdr:cNvPr id="344" name="Text_Box_6"/>
        <xdr:cNvPicPr/>
      </xdr:nvPicPr>
      <xdr:blipFill>
        <a:blip r:embed="rId1"/>
        <a:stretch>
          <a:fillRect/>
        </a:stretch>
      </xdr:blipFill>
      <xdr:spPr>
        <a:xfrm>
          <a:off x="4754245" y="188912500"/>
          <a:ext cx="110490" cy="229870"/>
        </a:xfrm>
        <a:prstGeom prst="rect">
          <a:avLst/>
        </a:prstGeom>
        <a:noFill/>
        <a:ln w="9525">
          <a:noFill/>
        </a:ln>
      </xdr:spPr>
    </xdr:pic>
    <xdr:clientData/>
  </xdr:twoCellAnchor>
  <xdr:twoCellAnchor editAs="oneCell">
    <xdr:from>
      <xdr:col>6</xdr:col>
      <xdr:colOff>0</xdr:colOff>
      <xdr:row>421</xdr:row>
      <xdr:rowOff>0</xdr:rowOff>
    </xdr:from>
    <xdr:to>
      <xdr:col>6</xdr:col>
      <xdr:colOff>73025</xdr:colOff>
      <xdr:row>516</xdr:row>
      <xdr:rowOff>283845</xdr:rowOff>
    </xdr:to>
    <xdr:pic>
      <xdr:nvPicPr>
        <xdr:cNvPr id="392" name="Text_Box_5"/>
        <xdr:cNvPicPr/>
      </xdr:nvPicPr>
      <xdr:blipFill>
        <a:blip r:embed="rId1"/>
        <a:stretch>
          <a:fillRect/>
        </a:stretch>
      </xdr:blipFill>
      <xdr:spPr>
        <a:xfrm>
          <a:off x="20225385" y="188912500"/>
          <a:ext cx="73025" cy="283845"/>
        </a:xfrm>
        <a:prstGeom prst="rect">
          <a:avLst/>
        </a:prstGeom>
        <a:noFill/>
        <a:ln w="9525">
          <a:noFill/>
        </a:ln>
      </xdr:spPr>
    </xdr:pic>
    <xdr:clientData/>
  </xdr:twoCellAnchor>
  <xdr:twoCellAnchor editAs="oneCell">
    <xdr:from>
      <xdr:col>6</xdr:col>
      <xdr:colOff>0</xdr:colOff>
      <xdr:row>421</xdr:row>
      <xdr:rowOff>0</xdr:rowOff>
    </xdr:from>
    <xdr:to>
      <xdr:col>6</xdr:col>
      <xdr:colOff>73025</xdr:colOff>
      <xdr:row>516</xdr:row>
      <xdr:rowOff>244475</xdr:rowOff>
    </xdr:to>
    <xdr:pic>
      <xdr:nvPicPr>
        <xdr:cNvPr id="393" name="Text_Box_6"/>
        <xdr:cNvPicPr/>
      </xdr:nvPicPr>
      <xdr:blipFill>
        <a:blip r:embed="rId1"/>
        <a:stretch>
          <a:fillRect/>
        </a:stretch>
      </xdr:blipFill>
      <xdr:spPr>
        <a:xfrm>
          <a:off x="20225385" y="188912500"/>
          <a:ext cx="73025" cy="244475"/>
        </a:xfrm>
        <a:prstGeom prst="rect">
          <a:avLst/>
        </a:prstGeom>
        <a:noFill/>
        <a:ln w="9525">
          <a:noFill/>
        </a:ln>
      </xdr:spPr>
    </xdr:pic>
    <xdr:clientData/>
  </xdr:twoCellAnchor>
  <xdr:twoCellAnchor editAs="oneCell">
    <xdr:from>
      <xdr:col>4</xdr:col>
      <xdr:colOff>0</xdr:colOff>
      <xdr:row>215</xdr:row>
      <xdr:rowOff>0</xdr:rowOff>
    </xdr:from>
    <xdr:to>
      <xdr:col>4</xdr:col>
      <xdr:colOff>74930</xdr:colOff>
      <xdr:row>215</xdr:row>
      <xdr:rowOff>226060</xdr:rowOff>
    </xdr:to>
    <xdr:pic>
      <xdr:nvPicPr>
        <xdr:cNvPr id="465" name="Text_Box_6"/>
        <xdr:cNvPicPr/>
      </xdr:nvPicPr>
      <xdr:blipFill>
        <a:blip r:embed="rId1"/>
        <a:stretch>
          <a:fillRect/>
        </a:stretch>
      </xdr:blipFill>
      <xdr:spPr>
        <a:xfrm>
          <a:off x="6151880" y="100672900"/>
          <a:ext cx="74930" cy="226060"/>
        </a:xfrm>
        <a:prstGeom prst="rect">
          <a:avLst/>
        </a:prstGeom>
        <a:noFill/>
        <a:ln w="9525">
          <a:noFill/>
        </a:ln>
      </xdr:spPr>
    </xdr:pic>
    <xdr:clientData/>
  </xdr:twoCellAnchor>
  <xdr:twoCellAnchor editAs="oneCell">
    <xdr:from>
      <xdr:col>4</xdr:col>
      <xdr:colOff>0</xdr:colOff>
      <xdr:row>215</xdr:row>
      <xdr:rowOff>0</xdr:rowOff>
    </xdr:from>
    <xdr:to>
      <xdr:col>4</xdr:col>
      <xdr:colOff>74930</xdr:colOff>
      <xdr:row>215</xdr:row>
      <xdr:rowOff>279400</xdr:rowOff>
    </xdr:to>
    <xdr:pic>
      <xdr:nvPicPr>
        <xdr:cNvPr id="466" name="Text_Box_5"/>
        <xdr:cNvPicPr/>
      </xdr:nvPicPr>
      <xdr:blipFill>
        <a:blip r:embed="rId1"/>
        <a:stretch>
          <a:fillRect/>
        </a:stretch>
      </xdr:blipFill>
      <xdr:spPr>
        <a:xfrm>
          <a:off x="6151880" y="100672900"/>
          <a:ext cx="74930" cy="279400"/>
        </a:xfrm>
        <a:prstGeom prst="rect">
          <a:avLst/>
        </a:prstGeom>
        <a:noFill/>
        <a:ln w="9525">
          <a:noFill/>
        </a:ln>
      </xdr:spPr>
    </xdr:pic>
    <xdr:clientData/>
  </xdr:twoCellAnchor>
  <xdr:twoCellAnchor editAs="oneCell">
    <xdr:from>
      <xdr:col>4</xdr:col>
      <xdr:colOff>0</xdr:colOff>
      <xdr:row>215</xdr:row>
      <xdr:rowOff>0</xdr:rowOff>
    </xdr:from>
    <xdr:to>
      <xdr:col>4</xdr:col>
      <xdr:colOff>74930</xdr:colOff>
      <xdr:row>215</xdr:row>
      <xdr:rowOff>239395</xdr:rowOff>
    </xdr:to>
    <xdr:pic>
      <xdr:nvPicPr>
        <xdr:cNvPr id="467" name="Text_Box_6"/>
        <xdr:cNvPicPr/>
      </xdr:nvPicPr>
      <xdr:blipFill>
        <a:blip r:embed="rId1"/>
        <a:stretch>
          <a:fillRect/>
        </a:stretch>
      </xdr:blipFill>
      <xdr:spPr>
        <a:xfrm>
          <a:off x="6151880" y="100672900"/>
          <a:ext cx="74930" cy="239395"/>
        </a:xfrm>
        <a:prstGeom prst="rect">
          <a:avLst/>
        </a:prstGeom>
        <a:noFill/>
        <a:ln w="9525">
          <a:noFill/>
        </a:ln>
      </xdr:spPr>
    </xdr:pic>
    <xdr:clientData/>
  </xdr:twoCellAnchor>
  <xdr:twoCellAnchor editAs="oneCell">
    <xdr:from>
      <xdr:col>4</xdr:col>
      <xdr:colOff>0</xdr:colOff>
      <xdr:row>215</xdr:row>
      <xdr:rowOff>0</xdr:rowOff>
    </xdr:from>
    <xdr:to>
      <xdr:col>4</xdr:col>
      <xdr:colOff>74930</xdr:colOff>
      <xdr:row>215</xdr:row>
      <xdr:rowOff>266065</xdr:rowOff>
    </xdr:to>
    <xdr:pic>
      <xdr:nvPicPr>
        <xdr:cNvPr id="468" name="Text_Box_5"/>
        <xdr:cNvPicPr/>
      </xdr:nvPicPr>
      <xdr:blipFill>
        <a:blip r:embed="rId1"/>
        <a:stretch>
          <a:fillRect/>
        </a:stretch>
      </xdr:blipFill>
      <xdr:spPr>
        <a:xfrm>
          <a:off x="6151880" y="100672900"/>
          <a:ext cx="74930" cy="266065"/>
        </a:xfrm>
        <a:prstGeom prst="rect">
          <a:avLst/>
        </a:prstGeom>
        <a:noFill/>
        <a:ln w="9525">
          <a:noFill/>
        </a:ln>
      </xdr:spPr>
    </xdr:pic>
    <xdr:clientData/>
  </xdr:twoCellAnchor>
  <xdr:twoCellAnchor editAs="oneCell">
    <xdr:from>
      <xdr:col>4</xdr:col>
      <xdr:colOff>0</xdr:colOff>
      <xdr:row>215</xdr:row>
      <xdr:rowOff>0</xdr:rowOff>
    </xdr:from>
    <xdr:to>
      <xdr:col>4</xdr:col>
      <xdr:colOff>74930</xdr:colOff>
      <xdr:row>215</xdr:row>
      <xdr:rowOff>292735</xdr:rowOff>
    </xdr:to>
    <xdr:pic>
      <xdr:nvPicPr>
        <xdr:cNvPr id="477" name="Text_Box_5"/>
        <xdr:cNvPicPr/>
      </xdr:nvPicPr>
      <xdr:blipFill>
        <a:blip r:embed="rId1"/>
        <a:stretch>
          <a:fillRect/>
        </a:stretch>
      </xdr:blipFill>
      <xdr:spPr>
        <a:xfrm>
          <a:off x="6151880" y="100672900"/>
          <a:ext cx="74930" cy="292735"/>
        </a:xfrm>
        <a:prstGeom prst="rect">
          <a:avLst/>
        </a:prstGeom>
        <a:noFill/>
        <a:ln w="9525">
          <a:noFill/>
        </a:ln>
      </xdr:spPr>
    </xdr:pic>
    <xdr:clientData/>
  </xdr:twoCellAnchor>
  <xdr:twoCellAnchor editAs="oneCell">
    <xdr:from>
      <xdr:col>4</xdr:col>
      <xdr:colOff>0</xdr:colOff>
      <xdr:row>215</xdr:row>
      <xdr:rowOff>0</xdr:rowOff>
    </xdr:from>
    <xdr:to>
      <xdr:col>4</xdr:col>
      <xdr:colOff>74930</xdr:colOff>
      <xdr:row>215</xdr:row>
      <xdr:rowOff>252730</xdr:rowOff>
    </xdr:to>
    <xdr:pic>
      <xdr:nvPicPr>
        <xdr:cNvPr id="478" name="Text_Box_6"/>
        <xdr:cNvPicPr/>
      </xdr:nvPicPr>
      <xdr:blipFill>
        <a:blip r:embed="rId1"/>
        <a:stretch>
          <a:fillRect/>
        </a:stretch>
      </xdr:blipFill>
      <xdr:spPr>
        <a:xfrm>
          <a:off x="6151880" y="100672900"/>
          <a:ext cx="74930" cy="252730"/>
        </a:xfrm>
        <a:prstGeom prst="rect">
          <a:avLst/>
        </a:prstGeom>
        <a:noFill/>
        <a:ln w="9525">
          <a:noFill/>
        </a:ln>
      </xdr:spPr>
    </xdr:pic>
    <xdr:clientData/>
  </xdr:twoCellAnchor>
  <xdr:twoCellAnchor editAs="oneCell">
    <xdr:from>
      <xdr:col>3</xdr:col>
      <xdr:colOff>1092835</xdr:colOff>
      <xdr:row>215</xdr:row>
      <xdr:rowOff>0</xdr:rowOff>
    </xdr:from>
    <xdr:to>
      <xdr:col>3</xdr:col>
      <xdr:colOff>1209040</xdr:colOff>
      <xdr:row>215</xdr:row>
      <xdr:rowOff>226060</xdr:rowOff>
    </xdr:to>
    <xdr:pic>
      <xdr:nvPicPr>
        <xdr:cNvPr id="483" name="Text_Box_6"/>
        <xdr:cNvPicPr/>
      </xdr:nvPicPr>
      <xdr:blipFill>
        <a:blip r:embed="rId1"/>
        <a:stretch>
          <a:fillRect/>
        </a:stretch>
      </xdr:blipFill>
      <xdr:spPr>
        <a:xfrm>
          <a:off x="4768215" y="100672900"/>
          <a:ext cx="116205" cy="226060"/>
        </a:xfrm>
        <a:prstGeom prst="rect">
          <a:avLst/>
        </a:prstGeom>
        <a:noFill/>
        <a:ln w="9525">
          <a:noFill/>
        </a:ln>
      </xdr:spPr>
    </xdr:pic>
    <xdr:clientData/>
  </xdr:twoCellAnchor>
  <xdr:twoCellAnchor editAs="oneCell">
    <xdr:from>
      <xdr:col>1</xdr:col>
      <xdr:colOff>0</xdr:colOff>
      <xdr:row>215</xdr:row>
      <xdr:rowOff>0</xdr:rowOff>
    </xdr:from>
    <xdr:to>
      <xdr:col>1</xdr:col>
      <xdr:colOff>73025</xdr:colOff>
      <xdr:row>215</xdr:row>
      <xdr:rowOff>226060</xdr:rowOff>
    </xdr:to>
    <xdr:pic>
      <xdr:nvPicPr>
        <xdr:cNvPr id="484" name="Text_Box_6"/>
        <xdr:cNvPicPr/>
      </xdr:nvPicPr>
      <xdr:blipFill>
        <a:blip r:embed="rId1"/>
        <a:stretch>
          <a:fillRect/>
        </a:stretch>
      </xdr:blipFill>
      <xdr:spPr>
        <a:xfrm>
          <a:off x="600710" y="100672900"/>
          <a:ext cx="73025" cy="226060"/>
        </a:xfrm>
        <a:prstGeom prst="rect">
          <a:avLst/>
        </a:prstGeom>
        <a:noFill/>
        <a:ln w="9525">
          <a:noFill/>
        </a:ln>
      </xdr:spPr>
    </xdr:pic>
    <xdr:clientData/>
  </xdr:twoCellAnchor>
  <xdr:twoCellAnchor editAs="oneCell">
    <xdr:from>
      <xdr:col>1</xdr:col>
      <xdr:colOff>0</xdr:colOff>
      <xdr:row>215</xdr:row>
      <xdr:rowOff>0</xdr:rowOff>
    </xdr:from>
    <xdr:to>
      <xdr:col>1</xdr:col>
      <xdr:colOff>73025</xdr:colOff>
      <xdr:row>215</xdr:row>
      <xdr:rowOff>279400</xdr:rowOff>
    </xdr:to>
    <xdr:pic>
      <xdr:nvPicPr>
        <xdr:cNvPr id="485" name="Text_Box_5"/>
        <xdr:cNvPicPr/>
      </xdr:nvPicPr>
      <xdr:blipFill>
        <a:blip r:embed="rId1"/>
        <a:stretch>
          <a:fillRect/>
        </a:stretch>
      </xdr:blipFill>
      <xdr:spPr>
        <a:xfrm>
          <a:off x="600710" y="100672900"/>
          <a:ext cx="73025" cy="279400"/>
        </a:xfrm>
        <a:prstGeom prst="rect">
          <a:avLst/>
        </a:prstGeom>
        <a:noFill/>
        <a:ln w="9525">
          <a:noFill/>
        </a:ln>
      </xdr:spPr>
    </xdr:pic>
    <xdr:clientData/>
  </xdr:twoCellAnchor>
  <xdr:twoCellAnchor editAs="oneCell">
    <xdr:from>
      <xdr:col>1</xdr:col>
      <xdr:colOff>0</xdr:colOff>
      <xdr:row>215</xdr:row>
      <xdr:rowOff>0</xdr:rowOff>
    </xdr:from>
    <xdr:to>
      <xdr:col>1</xdr:col>
      <xdr:colOff>73025</xdr:colOff>
      <xdr:row>215</xdr:row>
      <xdr:rowOff>239395</xdr:rowOff>
    </xdr:to>
    <xdr:pic>
      <xdr:nvPicPr>
        <xdr:cNvPr id="486" name="Text_Box_6"/>
        <xdr:cNvPicPr/>
      </xdr:nvPicPr>
      <xdr:blipFill>
        <a:blip r:embed="rId1"/>
        <a:stretch>
          <a:fillRect/>
        </a:stretch>
      </xdr:blipFill>
      <xdr:spPr>
        <a:xfrm>
          <a:off x="600710" y="100672900"/>
          <a:ext cx="73025" cy="239395"/>
        </a:xfrm>
        <a:prstGeom prst="rect">
          <a:avLst/>
        </a:prstGeom>
        <a:noFill/>
        <a:ln w="9525">
          <a:noFill/>
        </a:ln>
      </xdr:spPr>
    </xdr:pic>
    <xdr:clientData/>
  </xdr:twoCellAnchor>
  <xdr:twoCellAnchor editAs="oneCell">
    <xdr:from>
      <xdr:col>6</xdr:col>
      <xdr:colOff>0</xdr:colOff>
      <xdr:row>215</xdr:row>
      <xdr:rowOff>0</xdr:rowOff>
    </xdr:from>
    <xdr:to>
      <xdr:col>6</xdr:col>
      <xdr:colOff>72390</xdr:colOff>
      <xdr:row>215</xdr:row>
      <xdr:rowOff>226060</xdr:rowOff>
    </xdr:to>
    <xdr:pic>
      <xdr:nvPicPr>
        <xdr:cNvPr id="487" name="Text_Box_6"/>
        <xdr:cNvPicPr/>
      </xdr:nvPicPr>
      <xdr:blipFill>
        <a:blip r:embed="rId1"/>
        <a:stretch>
          <a:fillRect/>
        </a:stretch>
      </xdr:blipFill>
      <xdr:spPr>
        <a:xfrm>
          <a:off x="20225385" y="100672900"/>
          <a:ext cx="72390" cy="226060"/>
        </a:xfrm>
        <a:prstGeom prst="rect">
          <a:avLst/>
        </a:prstGeom>
        <a:noFill/>
        <a:ln w="9525">
          <a:noFill/>
        </a:ln>
      </xdr:spPr>
    </xdr:pic>
    <xdr:clientData/>
  </xdr:twoCellAnchor>
  <xdr:twoCellAnchor editAs="oneCell">
    <xdr:from>
      <xdr:col>6</xdr:col>
      <xdr:colOff>0</xdr:colOff>
      <xdr:row>215</xdr:row>
      <xdr:rowOff>0</xdr:rowOff>
    </xdr:from>
    <xdr:to>
      <xdr:col>6</xdr:col>
      <xdr:colOff>72390</xdr:colOff>
      <xdr:row>215</xdr:row>
      <xdr:rowOff>266065</xdr:rowOff>
    </xdr:to>
    <xdr:pic>
      <xdr:nvPicPr>
        <xdr:cNvPr id="488" name="Text_Box_5"/>
        <xdr:cNvPicPr/>
      </xdr:nvPicPr>
      <xdr:blipFill>
        <a:blip r:embed="rId1"/>
        <a:stretch>
          <a:fillRect/>
        </a:stretch>
      </xdr:blipFill>
      <xdr:spPr>
        <a:xfrm>
          <a:off x="20225385" y="100672900"/>
          <a:ext cx="72390" cy="266065"/>
        </a:xfrm>
        <a:prstGeom prst="rect">
          <a:avLst/>
        </a:prstGeom>
        <a:noFill/>
        <a:ln w="9525">
          <a:noFill/>
        </a:ln>
      </xdr:spPr>
    </xdr:pic>
    <xdr:clientData/>
  </xdr:twoCellAnchor>
  <xdr:twoCellAnchor editAs="oneCell">
    <xdr:from>
      <xdr:col>3</xdr:col>
      <xdr:colOff>500380</xdr:colOff>
      <xdr:row>215</xdr:row>
      <xdr:rowOff>0</xdr:rowOff>
    </xdr:from>
    <xdr:to>
      <xdr:col>3</xdr:col>
      <xdr:colOff>664845</xdr:colOff>
      <xdr:row>215</xdr:row>
      <xdr:rowOff>172720</xdr:rowOff>
    </xdr:to>
    <xdr:pic>
      <xdr:nvPicPr>
        <xdr:cNvPr id="489" name="图片 3335"/>
        <xdr:cNvPicPr>
          <a:picLocks noChangeAspect="1"/>
        </xdr:cNvPicPr>
      </xdr:nvPicPr>
      <xdr:blipFill>
        <a:blip r:embed="rId2"/>
        <a:stretch>
          <a:fillRect/>
        </a:stretch>
      </xdr:blipFill>
      <xdr:spPr>
        <a:xfrm>
          <a:off x="4175760" y="100672900"/>
          <a:ext cx="164465" cy="172720"/>
        </a:xfrm>
        <a:prstGeom prst="rect">
          <a:avLst/>
        </a:prstGeom>
        <a:noFill/>
        <a:ln w="9525">
          <a:noFill/>
        </a:ln>
      </xdr:spPr>
    </xdr:pic>
    <xdr:clientData/>
  </xdr:twoCellAnchor>
  <xdr:twoCellAnchor editAs="oneCell">
    <xdr:from>
      <xdr:col>6</xdr:col>
      <xdr:colOff>107315</xdr:colOff>
      <xdr:row>215</xdr:row>
      <xdr:rowOff>0</xdr:rowOff>
    </xdr:from>
    <xdr:to>
      <xdr:col>6</xdr:col>
      <xdr:colOff>219710</xdr:colOff>
      <xdr:row>215</xdr:row>
      <xdr:rowOff>172720</xdr:rowOff>
    </xdr:to>
    <xdr:pic>
      <xdr:nvPicPr>
        <xdr:cNvPr id="490" name="图片 3335"/>
        <xdr:cNvPicPr>
          <a:picLocks noChangeAspect="1"/>
        </xdr:cNvPicPr>
      </xdr:nvPicPr>
      <xdr:blipFill>
        <a:blip r:embed="rId2"/>
        <a:stretch>
          <a:fillRect/>
        </a:stretch>
      </xdr:blipFill>
      <xdr:spPr>
        <a:xfrm>
          <a:off x="20332700" y="100672900"/>
          <a:ext cx="112395" cy="172720"/>
        </a:xfrm>
        <a:prstGeom prst="rect">
          <a:avLst/>
        </a:prstGeom>
        <a:noFill/>
        <a:ln w="9525">
          <a:noFill/>
        </a:ln>
      </xdr:spPr>
    </xdr:pic>
    <xdr:clientData/>
  </xdr:twoCellAnchor>
  <xdr:twoCellAnchor editAs="oneCell">
    <xdr:from>
      <xdr:col>3</xdr:col>
      <xdr:colOff>500380</xdr:colOff>
      <xdr:row>215</xdr:row>
      <xdr:rowOff>0</xdr:rowOff>
    </xdr:from>
    <xdr:to>
      <xdr:col>3</xdr:col>
      <xdr:colOff>664845</xdr:colOff>
      <xdr:row>215</xdr:row>
      <xdr:rowOff>186055</xdr:rowOff>
    </xdr:to>
    <xdr:pic>
      <xdr:nvPicPr>
        <xdr:cNvPr id="491" name="图片 3335"/>
        <xdr:cNvPicPr>
          <a:picLocks noChangeAspect="1"/>
        </xdr:cNvPicPr>
      </xdr:nvPicPr>
      <xdr:blipFill>
        <a:blip r:embed="rId2"/>
        <a:stretch>
          <a:fillRect/>
        </a:stretch>
      </xdr:blipFill>
      <xdr:spPr>
        <a:xfrm>
          <a:off x="4175760" y="100672900"/>
          <a:ext cx="164465" cy="186055"/>
        </a:xfrm>
        <a:prstGeom prst="rect">
          <a:avLst/>
        </a:prstGeom>
        <a:noFill/>
        <a:ln w="9525">
          <a:noFill/>
        </a:ln>
      </xdr:spPr>
    </xdr:pic>
    <xdr:clientData/>
  </xdr:twoCellAnchor>
  <xdr:twoCellAnchor editAs="oneCell">
    <xdr:from>
      <xdr:col>6</xdr:col>
      <xdr:colOff>107315</xdr:colOff>
      <xdr:row>215</xdr:row>
      <xdr:rowOff>0</xdr:rowOff>
    </xdr:from>
    <xdr:to>
      <xdr:col>6</xdr:col>
      <xdr:colOff>219710</xdr:colOff>
      <xdr:row>215</xdr:row>
      <xdr:rowOff>186055</xdr:rowOff>
    </xdr:to>
    <xdr:pic>
      <xdr:nvPicPr>
        <xdr:cNvPr id="492" name="图片 3335"/>
        <xdr:cNvPicPr>
          <a:picLocks noChangeAspect="1"/>
        </xdr:cNvPicPr>
      </xdr:nvPicPr>
      <xdr:blipFill>
        <a:blip r:embed="rId2"/>
        <a:stretch>
          <a:fillRect/>
        </a:stretch>
      </xdr:blipFill>
      <xdr:spPr>
        <a:xfrm>
          <a:off x="20332700" y="100672900"/>
          <a:ext cx="112395" cy="186055"/>
        </a:xfrm>
        <a:prstGeom prst="rect">
          <a:avLst/>
        </a:prstGeom>
        <a:noFill/>
        <a:ln w="9525">
          <a:noFill/>
        </a:ln>
      </xdr:spPr>
    </xdr:pic>
    <xdr:clientData/>
  </xdr:twoCellAnchor>
  <xdr:twoCellAnchor editAs="oneCell">
    <xdr:from>
      <xdr:col>3</xdr:col>
      <xdr:colOff>1092835</xdr:colOff>
      <xdr:row>215</xdr:row>
      <xdr:rowOff>0</xdr:rowOff>
    </xdr:from>
    <xdr:to>
      <xdr:col>3</xdr:col>
      <xdr:colOff>1189990</xdr:colOff>
      <xdr:row>215</xdr:row>
      <xdr:rowOff>226060</xdr:rowOff>
    </xdr:to>
    <xdr:pic>
      <xdr:nvPicPr>
        <xdr:cNvPr id="544" name="Text_Box_6"/>
        <xdr:cNvPicPr/>
      </xdr:nvPicPr>
      <xdr:blipFill>
        <a:blip r:embed="rId1"/>
        <a:stretch>
          <a:fillRect/>
        </a:stretch>
      </xdr:blipFill>
      <xdr:spPr>
        <a:xfrm>
          <a:off x="4768215" y="100672900"/>
          <a:ext cx="97155" cy="226060"/>
        </a:xfrm>
        <a:prstGeom prst="rect">
          <a:avLst/>
        </a:prstGeom>
        <a:noFill/>
        <a:ln w="9525">
          <a:noFill/>
        </a:ln>
      </xdr:spPr>
    </xdr:pic>
    <xdr:clientData/>
  </xdr:twoCellAnchor>
  <xdr:twoCellAnchor editAs="oneCell">
    <xdr:from>
      <xdr:col>3</xdr:col>
      <xdr:colOff>1078865</xdr:colOff>
      <xdr:row>215</xdr:row>
      <xdr:rowOff>0</xdr:rowOff>
    </xdr:from>
    <xdr:to>
      <xdr:col>3</xdr:col>
      <xdr:colOff>1189990</xdr:colOff>
      <xdr:row>215</xdr:row>
      <xdr:rowOff>226060</xdr:rowOff>
    </xdr:to>
    <xdr:pic>
      <xdr:nvPicPr>
        <xdr:cNvPr id="558" name="Text_Box_6"/>
        <xdr:cNvPicPr/>
      </xdr:nvPicPr>
      <xdr:blipFill>
        <a:blip r:embed="rId1"/>
        <a:stretch>
          <a:fillRect/>
        </a:stretch>
      </xdr:blipFill>
      <xdr:spPr>
        <a:xfrm>
          <a:off x="4754245" y="100672900"/>
          <a:ext cx="111125" cy="22606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16"/>
  <sheetViews>
    <sheetView showGridLines="0" tabSelected="1" view="pageBreakPreview" zoomScale="40" zoomScaleNormal="55" topLeftCell="E1" workbookViewId="0">
      <pane ySplit="3" topLeftCell="A8" activePane="bottomLeft" state="frozen"/>
      <selection/>
      <selection pane="bottomLeft" activeCell="E89" sqref="E89:E92"/>
    </sheetView>
  </sheetViews>
  <sheetFormatPr defaultColWidth="9" defaultRowHeight="61.5"/>
  <cols>
    <col min="1" max="1" width="7.88333333333333" style="56" customWidth="1"/>
    <col min="2" max="2" width="11.2583333333333" style="56" customWidth="1"/>
    <col min="3" max="3" width="29.0916666666667" style="56" customWidth="1"/>
    <col min="4" max="4" width="32.5" style="56" customWidth="1"/>
    <col min="5" max="5" width="168.433333333333" style="57" customWidth="1"/>
    <col min="6" max="6" width="16.2583333333333" style="56" customWidth="1"/>
    <col min="7" max="7" width="29.6583333333333" style="56" customWidth="1"/>
    <col min="8" max="8" width="31.3916666666667" style="56" customWidth="1"/>
    <col min="9" max="9" width="32.5" style="56" customWidth="1"/>
    <col min="10" max="12" width="23.3333333333333" style="56" customWidth="1"/>
    <col min="13" max="13" width="40.8916666666667" style="3" customWidth="1"/>
    <col min="14" max="14" width="89.3166666666667" style="58" customWidth="1"/>
    <col min="15" max="15" width="24.6833333333333" style="56" customWidth="1"/>
    <col min="16" max="16" width="28.6416666666667" style="3" customWidth="1"/>
    <col min="17" max="17" width="41.2583333333333" style="59" customWidth="1"/>
    <col min="18" max="20" width="41.2583333333333" style="60" customWidth="1"/>
    <col min="21" max="16384" width="9" style="60"/>
  </cols>
  <sheetData>
    <row r="1" s="1" customFormat="1" ht="81" customHeight="1" spans="1:20">
      <c r="A1" s="61" t="s">
        <v>0</v>
      </c>
      <c r="B1" s="61"/>
      <c r="C1" s="61"/>
      <c r="D1" s="61"/>
      <c r="E1" s="61"/>
      <c r="F1" s="61"/>
      <c r="G1" s="61"/>
      <c r="H1" s="61"/>
      <c r="I1" s="61"/>
      <c r="J1" s="61"/>
      <c r="K1" s="61"/>
      <c r="L1" s="61"/>
      <c r="M1" s="61"/>
      <c r="N1" s="61"/>
      <c r="O1" s="61"/>
      <c r="P1" s="61"/>
      <c r="Q1" s="61"/>
      <c r="R1" s="61"/>
      <c r="S1" s="61"/>
      <c r="T1" s="61"/>
    </row>
    <row r="2" s="2" customFormat="1" ht="61" customHeight="1" spans="1:20">
      <c r="A2" s="62" t="s">
        <v>1</v>
      </c>
      <c r="B2" s="62" t="s">
        <v>2</v>
      </c>
      <c r="C2" s="62" t="s">
        <v>3</v>
      </c>
      <c r="D2" s="62" t="s">
        <v>4</v>
      </c>
      <c r="E2" s="63" t="s">
        <v>5</v>
      </c>
      <c r="F2" s="62" t="s">
        <v>6</v>
      </c>
      <c r="G2" s="62" t="s">
        <v>7</v>
      </c>
      <c r="H2" s="64" t="s">
        <v>8</v>
      </c>
      <c r="I2" s="64"/>
      <c r="J2" s="64"/>
      <c r="K2" s="64"/>
      <c r="L2" s="64" t="s">
        <v>9</v>
      </c>
      <c r="M2" s="64" t="s">
        <v>10</v>
      </c>
      <c r="N2" s="62" t="s">
        <v>11</v>
      </c>
      <c r="O2" s="62" t="s">
        <v>12</v>
      </c>
      <c r="P2" s="62" t="s">
        <v>13</v>
      </c>
      <c r="Q2" s="65" t="s">
        <v>14</v>
      </c>
      <c r="R2" s="66" t="s">
        <v>15</v>
      </c>
      <c r="S2" s="66" t="s">
        <v>16</v>
      </c>
      <c r="T2" s="67" t="s">
        <v>17</v>
      </c>
    </row>
    <row r="3" s="2" customFormat="1" ht="146" customHeight="1" spans="1:20">
      <c r="A3" s="62"/>
      <c r="B3" s="62"/>
      <c r="C3" s="62"/>
      <c r="D3" s="62"/>
      <c r="E3" s="63"/>
      <c r="F3" s="62"/>
      <c r="G3" s="62"/>
      <c r="H3" s="64" t="s">
        <v>18</v>
      </c>
      <c r="I3" s="64" t="s">
        <v>19</v>
      </c>
      <c r="J3" s="64" t="s">
        <v>20</v>
      </c>
      <c r="K3" s="64" t="s">
        <v>21</v>
      </c>
      <c r="L3" s="64"/>
      <c r="M3" s="64"/>
      <c r="N3" s="62"/>
      <c r="O3" s="62"/>
      <c r="P3" s="62"/>
      <c r="Q3" s="65"/>
      <c r="R3" s="66"/>
      <c r="S3" s="66"/>
      <c r="T3" s="67"/>
    </row>
    <row r="4" s="2" customFormat="1" ht="153" hidden="1" customHeight="1" spans="1:20">
      <c r="A4" s="68" t="s">
        <v>22</v>
      </c>
      <c r="B4" s="69"/>
      <c r="C4" s="69"/>
      <c r="D4" s="69"/>
      <c r="E4" s="70"/>
      <c r="F4" s="69"/>
      <c r="G4" s="69"/>
      <c r="H4" s="69"/>
      <c r="I4" s="69"/>
      <c r="J4" s="69"/>
      <c r="K4" s="69"/>
      <c r="L4" s="69"/>
      <c r="M4" s="69"/>
      <c r="N4" s="69"/>
      <c r="O4" s="69"/>
      <c r="P4" s="71"/>
      <c r="Q4" s="65"/>
      <c r="R4" s="66"/>
      <c r="S4" s="66"/>
      <c r="T4" s="67"/>
    </row>
    <row r="5" s="1" customFormat="1" ht="114" hidden="1" customHeight="1" spans="1:20">
      <c r="A5" s="72" t="s">
        <v>23</v>
      </c>
      <c r="B5" s="72"/>
      <c r="C5" s="72"/>
      <c r="D5" s="72"/>
      <c r="E5" s="73" t="e">
        <f>E6+E18+E87+E190+E289+E376+E423+E246</f>
        <v>#VALUE!</v>
      </c>
      <c r="F5" s="72"/>
      <c r="G5" s="72"/>
      <c r="H5" s="72">
        <f>H6+H18+H87+H190+H289+H376+H423+H246</f>
        <v>233744.411026</v>
      </c>
      <c r="I5" s="72">
        <f>I6+I18+I87+I190+I289+I376+I423+I246</f>
        <v>235278.711026</v>
      </c>
      <c r="J5" s="72">
        <f t="shared" ref="F5:L5" si="0">J6+J18+J87+J190+J289+J376+J423+J246</f>
        <v>0</v>
      </c>
      <c r="K5" s="72">
        <f t="shared" si="0"/>
        <v>5132.7</v>
      </c>
      <c r="L5" s="72">
        <f t="shared" si="0"/>
        <v>15292.72</v>
      </c>
      <c r="M5" s="72"/>
      <c r="N5" s="72"/>
      <c r="O5" s="72"/>
      <c r="P5" s="72"/>
      <c r="Q5" s="74"/>
      <c r="R5" s="75"/>
      <c r="S5" s="75"/>
      <c r="T5" s="75"/>
    </row>
    <row r="6" s="3" customFormat="1" ht="114" hidden="1" customHeight="1" spans="1:20">
      <c r="A6" s="76" t="s">
        <v>24</v>
      </c>
      <c r="B6" s="76"/>
      <c r="C6" s="76"/>
      <c r="D6" s="76"/>
      <c r="E6" s="73">
        <v>4</v>
      </c>
      <c r="F6" s="72"/>
      <c r="G6" s="72"/>
      <c r="H6" s="72">
        <f>SUM(H7)</f>
        <v>5139</v>
      </c>
      <c r="I6" s="72">
        <f>SUM(I7)</f>
        <v>5139</v>
      </c>
      <c r="J6" s="72">
        <f>SUM(J7)</f>
        <v>0</v>
      </c>
      <c r="K6" s="72">
        <f>SUM(K7)</f>
        <v>0</v>
      </c>
      <c r="L6" s="72">
        <f>SUM(L7)</f>
        <v>1303</v>
      </c>
      <c r="M6" s="72"/>
      <c r="N6" s="77"/>
      <c r="O6" s="72"/>
      <c r="P6" s="72"/>
      <c r="Q6" s="78"/>
      <c r="R6" s="79"/>
      <c r="S6" s="79"/>
      <c r="T6" s="79"/>
    </row>
    <row r="7" s="4" customFormat="1" ht="114" hidden="1" customHeight="1" spans="1:20">
      <c r="A7" s="72" t="s">
        <v>25</v>
      </c>
      <c r="B7" s="72"/>
      <c r="C7" s="72"/>
      <c r="D7" s="72"/>
      <c r="E7" s="80">
        <v>4</v>
      </c>
      <c r="F7" s="81"/>
      <c r="G7" s="81"/>
      <c r="H7" s="81">
        <f>SUM(H8:H16)</f>
        <v>5139</v>
      </c>
      <c r="I7" s="81">
        <f>SUM(I8:I16)</f>
        <v>5139</v>
      </c>
      <c r="J7" s="81">
        <f>SUM(J8:J16)</f>
        <v>0</v>
      </c>
      <c r="K7" s="81">
        <f>SUM(K8:K16)</f>
        <v>0</v>
      </c>
      <c r="L7" s="81">
        <f>SUM(L8:L16)</f>
        <v>1303</v>
      </c>
      <c r="M7" s="81"/>
      <c r="N7" s="82"/>
      <c r="O7" s="81"/>
      <c r="P7" s="81"/>
      <c r="Q7" s="74"/>
      <c r="R7" s="75"/>
      <c r="S7" s="75"/>
      <c r="T7" s="75"/>
    </row>
    <row r="8" s="5" customFormat="1" ht="222" hidden="1" customHeight="1" spans="1:20">
      <c r="A8" s="83">
        <v>1</v>
      </c>
      <c r="B8" s="84" t="s">
        <v>26</v>
      </c>
      <c r="C8" s="85" t="s">
        <v>27</v>
      </c>
      <c r="D8" s="84" t="s">
        <v>28</v>
      </c>
      <c r="E8" s="86" t="s">
        <v>29</v>
      </c>
      <c r="F8" s="84" t="s">
        <v>30</v>
      </c>
      <c r="G8" s="83" t="s">
        <v>31</v>
      </c>
      <c r="H8" s="87">
        <v>800</v>
      </c>
      <c r="I8" s="87">
        <v>800</v>
      </c>
      <c r="J8" s="87">
        <v>0</v>
      </c>
      <c r="K8" s="87">
        <v>0</v>
      </c>
      <c r="L8" s="87">
        <v>150</v>
      </c>
      <c r="M8" s="72" t="s">
        <v>32</v>
      </c>
      <c r="N8" s="77" t="s">
        <v>33</v>
      </c>
      <c r="O8" s="72" t="s">
        <v>34</v>
      </c>
      <c r="P8" s="62"/>
      <c r="Q8" s="88">
        <v>4</v>
      </c>
      <c r="R8" s="89"/>
      <c r="S8" s="89"/>
      <c r="T8" s="89"/>
    </row>
    <row r="9" s="5" customFormat="1" ht="409" hidden="1" customHeight="1" spans="1:20">
      <c r="A9" s="83"/>
      <c r="B9" s="84"/>
      <c r="C9" s="90"/>
      <c r="D9" s="84"/>
      <c r="E9" s="91"/>
      <c r="F9" s="84"/>
      <c r="G9" s="83"/>
      <c r="H9" s="87"/>
      <c r="I9" s="87"/>
      <c r="J9" s="87"/>
      <c r="K9" s="87"/>
      <c r="L9" s="87"/>
      <c r="M9" s="72"/>
      <c r="N9" s="77"/>
      <c r="O9" s="72"/>
      <c r="P9" s="62"/>
      <c r="Q9" s="92"/>
      <c r="R9" s="89"/>
      <c r="S9" s="89"/>
      <c r="T9" s="89"/>
    </row>
    <row r="10" s="5" customFormat="1" ht="409" hidden="1" customHeight="1" spans="1:20">
      <c r="A10" s="83"/>
      <c r="B10" s="84"/>
      <c r="C10" s="90"/>
      <c r="D10" s="84"/>
      <c r="E10" s="91"/>
      <c r="F10" s="84"/>
      <c r="G10" s="83"/>
      <c r="H10" s="87"/>
      <c r="I10" s="87"/>
      <c r="J10" s="87"/>
      <c r="K10" s="87"/>
      <c r="L10" s="87"/>
      <c r="M10" s="72"/>
      <c r="N10" s="77"/>
      <c r="O10" s="72"/>
      <c r="P10" s="62"/>
      <c r="Q10" s="93"/>
      <c r="R10" s="89"/>
      <c r="S10" s="89"/>
      <c r="T10" s="89"/>
    </row>
    <row r="11" s="5" customFormat="1" ht="407" hidden="1" customHeight="1" spans="1:20">
      <c r="A11" s="83">
        <v>2</v>
      </c>
      <c r="B11" s="83" t="s">
        <v>26</v>
      </c>
      <c r="C11" s="90" t="s">
        <v>35</v>
      </c>
      <c r="D11" s="84" t="s">
        <v>36</v>
      </c>
      <c r="E11" s="94" t="s">
        <v>37</v>
      </c>
      <c r="F11" s="84" t="s">
        <v>30</v>
      </c>
      <c r="G11" s="83" t="s">
        <v>31</v>
      </c>
      <c r="H11" s="87">
        <v>1389</v>
      </c>
      <c r="I11" s="87">
        <v>1389</v>
      </c>
      <c r="J11" s="87">
        <v>0</v>
      </c>
      <c r="K11" s="87">
        <v>0</v>
      </c>
      <c r="L11" s="87">
        <v>256</v>
      </c>
      <c r="M11" s="72" t="s">
        <v>38</v>
      </c>
      <c r="N11" s="77" t="s">
        <v>39</v>
      </c>
      <c r="O11" s="72" t="s">
        <v>34</v>
      </c>
      <c r="P11" s="95"/>
      <c r="Q11" s="88">
        <v>6</v>
      </c>
      <c r="R11" s="89"/>
      <c r="S11" s="89"/>
      <c r="T11" s="89"/>
    </row>
    <row r="12" s="5" customFormat="1" ht="376" hidden="1" customHeight="1" spans="1:20">
      <c r="A12" s="83"/>
      <c r="B12" s="96"/>
      <c r="C12" s="90"/>
      <c r="D12" s="84"/>
      <c r="E12" s="94"/>
      <c r="F12" s="84"/>
      <c r="G12" s="83"/>
      <c r="H12" s="87"/>
      <c r="I12" s="87"/>
      <c r="J12" s="87"/>
      <c r="K12" s="87"/>
      <c r="L12" s="87"/>
      <c r="M12" s="72"/>
      <c r="N12" s="77"/>
      <c r="O12" s="72"/>
      <c r="P12" s="95"/>
      <c r="Q12" s="93"/>
      <c r="R12" s="89"/>
      <c r="S12" s="89"/>
      <c r="T12" s="89"/>
    </row>
    <row r="13" s="5" customFormat="1" ht="407" hidden="1" customHeight="1" spans="1:20">
      <c r="A13" s="97">
        <v>3</v>
      </c>
      <c r="B13" s="98" t="s">
        <v>26</v>
      </c>
      <c r="C13" s="99" t="s">
        <v>40</v>
      </c>
      <c r="D13" s="97" t="s">
        <v>41</v>
      </c>
      <c r="E13" s="100" t="s">
        <v>42</v>
      </c>
      <c r="F13" s="97" t="s">
        <v>30</v>
      </c>
      <c r="G13" s="97" t="s">
        <v>31</v>
      </c>
      <c r="H13" s="97">
        <v>550</v>
      </c>
      <c r="I13" s="101">
        <v>550</v>
      </c>
      <c r="J13" s="101">
        <v>0</v>
      </c>
      <c r="K13" s="101">
        <v>0</v>
      </c>
      <c r="L13" s="101">
        <v>100</v>
      </c>
      <c r="M13" s="72" t="s">
        <v>43</v>
      </c>
      <c r="N13" s="102" t="s">
        <v>44</v>
      </c>
      <c r="O13" s="97" t="s">
        <v>45</v>
      </c>
      <c r="P13" s="97"/>
      <c r="Q13" s="88">
        <v>7</v>
      </c>
      <c r="R13" s="89"/>
      <c r="S13" s="89"/>
      <c r="T13" s="89"/>
    </row>
    <row r="14" s="5" customFormat="1" ht="407" hidden="1" customHeight="1" spans="1:20">
      <c r="A14" s="97"/>
      <c r="B14" s="103"/>
      <c r="C14" s="99"/>
      <c r="D14" s="97"/>
      <c r="E14" s="100"/>
      <c r="F14" s="97"/>
      <c r="G14" s="97"/>
      <c r="H14" s="97"/>
      <c r="I14" s="101"/>
      <c r="J14" s="101"/>
      <c r="K14" s="101"/>
      <c r="L14" s="101"/>
      <c r="M14" s="72"/>
      <c r="N14" s="102"/>
      <c r="O14" s="97"/>
      <c r="P14" s="97"/>
      <c r="Q14" s="92"/>
      <c r="R14" s="89"/>
      <c r="S14" s="89"/>
      <c r="T14" s="89"/>
    </row>
    <row r="15" s="5" customFormat="1" ht="88" hidden="1" customHeight="1" spans="1:20">
      <c r="A15" s="97"/>
      <c r="B15" s="104"/>
      <c r="C15" s="99"/>
      <c r="D15" s="97"/>
      <c r="E15" s="100"/>
      <c r="F15" s="97"/>
      <c r="G15" s="97"/>
      <c r="H15" s="97"/>
      <c r="I15" s="101"/>
      <c r="J15" s="101"/>
      <c r="K15" s="101"/>
      <c r="L15" s="101"/>
      <c r="M15" s="72"/>
      <c r="N15" s="102"/>
      <c r="O15" s="97"/>
      <c r="P15" s="97"/>
      <c r="Q15" s="93"/>
      <c r="R15" s="89"/>
      <c r="S15" s="89"/>
      <c r="T15" s="89"/>
    </row>
    <row r="16" s="5" customFormat="1" ht="409" hidden="1" customHeight="1" spans="1:20">
      <c r="A16" s="83">
        <v>4</v>
      </c>
      <c r="B16" s="84" t="s">
        <v>26</v>
      </c>
      <c r="C16" s="85" t="s">
        <v>46</v>
      </c>
      <c r="D16" s="84" t="s">
        <v>47</v>
      </c>
      <c r="E16" s="105" t="s">
        <v>48</v>
      </c>
      <c r="F16" s="84" t="s">
        <v>30</v>
      </c>
      <c r="G16" s="83" t="s">
        <v>31</v>
      </c>
      <c r="H16" s="87">
        <v>2400</v>
      </c>
      <c r="I16" s="87">
        <v>2400</v>
      </c>
      <c r="J16" s="87">
        <v>0</v>
      </c>
      <c r="K16" s="106">
        <v>0</v>
      </c>
      <c r="L16" s="87">
        <v>797</v>
      </c>
      <c r="M16" s="107" t="s">
        <v>49</v>
      </c>
      <c r="N16" s="72" t="s">
        <v>50</v>
      </c>
      <c r="O16" s="72" t="s">
        <v>45</v>
      </c>
      <c r="P16" s="97"/>
      <c r="Q16" s="88">
        <v>5</v>
      </c>
      <c r="R16" s="89"/>
      <c r="S16" s="89"/>
      <c r="T16" s="89"/>
    </row>
    <row r="17" s="5" customFormat="1" ht="330" hidden="1" customHeight="1" spans="1:20">
      <c r="A17" s="83"/>
      <c r="B17" s="108"/>
      <c r="C17" s="90"/>
      <c r="D17" s="84"/>
      <c r="E17" s="109"/>
      <c r="F17" s="84"/>
      <c r="G17" s="83"/>
      <c r="H17" s="87"/>
      <c r="I17" s="87"/>
      <c r="J17" s="87"/>
      <c r="K17" s="106"/>
      <c r="L17" s="87"/>
      <c r="M17" s="107"/>
      <c r="N17" s="72"/>
      <c r="O17" s="72"/>
      <c r="P17" s="97"/>
      <c r="Q17" s="93"/>
      <c r="R17" s="89"/>
      <c r="S17" s="89"/>
      <c r="T17" s="89"/>
    </row>
    <row r="18" s="6" customFormat="1" ht="86" hidden="1" customHeight="1" spans="1:20">
      <c r="A18" s="110" t="s">
        <v>51</v>
      </c>
      <c r="B18" s="110"/>
      <c r="C18" s="110"/>
      <c r="D18" s="110"/>
      <c r="E18" s="111">
        <f>E19+E57+E68+E74+E80+E82+E85</f>
        <v>40</v>
      </c>
      <c r="F18" s="110"/>
      <c r="G18" s="110"/>
      <c r="H18" s="110">
        <f>H19+H57+H68+H74+H80+H82+H85</f>
        <v>37767.15</v>
      </c>
      <c r="I18" s="110">
        <f>I19+I57+I68+I74+I80+I82+I85</f>
        <v>37422.15</v>
      </c>
      <c r="J18" s="110">
        <f>J19+J57+J68+J74+J80+J82+J85</f>
        <v>0</v>
      </c>
      <c r="K18" s="110">
        <f>K19+K57+K68+K74+K80+K82+K85</f>
        <v>345</v>
      </c>
      <c r="L18" s="110">
        <f>L19+L57+L68+L74+L80+L82+L85</f>
        <v>354</v>
      </c>
      <c r="M18" s="112"/>
      <c r="N18" s="113"/>
      <c r="O18" s="112"/>
      <c r="P18" s="112"/>
      <c r="Q18" s="114"/>
      <c r="R18" s="115"/>
      <c r="S18" s="115"/>
      <c r="T18" s="115"/>
    </row>
    <row r="19" s="7" customFormat="1" ht="100" hidden="1" customHeight="1" spans="1:20">
      <c r="A19" s="116" t="s">
        <v>25</v>
      </c>
      <c r="B19" s="116"/>
      <c r="C19" s="116"/>
      <c r="D19" s="116"/>
      <c r="E19" s="117">
        <v>23</v>
      </c>
      <c r="F19" s="118"/>
      <c r="G19" s="118"/>
      <c r="H19" s="118">
        <f>SUM(H20:H56)</f>
        <v>24050.15</v>
      </c>
      <c r="I19" s="118">
        <f>SUM(I20:I56)</f>
        <v>24050.15</v>
      </c>
      <c r="J19" s="118">
        <f>SUM(J20:J56)</f>
        <v>0</v>
      </c>
      <c r="K19" s="118">
        <f>SUM(K20:K56)</f>
        <v>0</v>
      </c>
      <c r="L19" s="119"/>
      <c r="M19" s="119"/>
      <c r="N19" s="120"/>
      <c r="O19" s="119"/>
      <c r="P19" s="119"/>
      <c r="Q19" s="121"/>
      <c r="R19" s="122"/>
      <c r="S19" s="122"/>
      <c r="T19" s="122"/>
    </row>
    <row r="20" s="8" customFormat="1" ht="327" hidden="1" customHeight="1" spans="1:20">
      <c r="A20" s="123">
        <v>1</v>
      </c>
      <c r="B20" s="123" t="s">
        <v>51</v>
      </c>
      <c r="C20" s="123" t="s">
        <v>52</v>
      </c>
      <c r="D20" s="123" t="s">
        <v>53</v>
      </c>
      <c r="E20" s="124" t="s">
        <v>54</v>
      </c>
      <c r="F20" s="123" t="s">
        <v>30</v>
      </c>
      <c r="G20" s="123" t="s">
        <v>55</v>
      </c>
      <c r="H20" s="123">
        <v>604</v>
      </c>
      <c r="I20" s="123">
        <v>604</v>
      </c>
      <c r="J20" s="123">
        <v>0</v>
      </c>
      <c r="K20" s="123"/>
      <c r="L20" s="123">
        <v>0</v>
      </c>
      <c r="M20" s="123" t="s">
        <v>56</v>
      </c>
      <c r="N20" s="123" t="s">
        <v>57</v>
      </c>
      <c r="O20" s="123"/>
      <c r="P20" s="112"/>
      <c r="Q20" s="125">
        <v>2</v>
      </c>
      <c r="R20" s="125"/>
      <c r="S20" s="125"/>
      <c r="T20" s="125"/>
    </row>
    <row r="21" s="8" customFormat="1" ht="168" hidden="1" customHeight="1" spans="1:20">
      <c r="A21" s="123"/>
      <c r="B21" s="123"/>
      <c r="C21" s="123"/>
      <c r="D21" s="123"/>
      <c r="E21" s="124"/>
      <c r="F21" s="123"/>
      <c r="G21" s="123"/>
      <c r="H21" s="123"/>
      <c r="I21" s="123"/>
      <c r="J21" s="123"/>
      <c r="K21" s="123"/>
      <c r="L21" s="123"/>
      <c r="M21" s="123"/>
      <c r="N21" s="123"/>
      <c r="O21" s="123"/>
      <c r="P21" s="112"/>
      <c r="Q21" s="126"/>
      <c r="R21" s="126"/>
      <c r="S21" s="126"/>
      <c r="T21" s="126"/>
    </row>
    <row r="22" s="8" customFormat="1" ht="292" hidden="1" customHeight="1" spans="1:20">
      <c r="A22" s="123">
        <v>2</v>
      </c>
      <c r="B22" s="123" t="s">
        <v>51</v>
      </c>
      <c r="C22" s="123" t="s">
        <v>58</v>
      </c>
      <c r="D22" s="123" t="s">
        <v>59</v>
      </c>
      <c r="E22" s="127" t="s">
        <v>60</v>
      </c>
      <c r="F22" s="123" t="s">
        <v>30</v>
      </c>
      <c r="G22" s="123" t="s">
        <v>61</v>
      </c>
      <c r="H22" s="123">
        <v>212</v>
      </c>
      <c r="I22" s="123">
        <v>212</v>
      </c>
      <c r="J22" s="123"/>
      <c r="K22" s="123"/>
      <c r="L22" s="123">
        <v>0</v>
      </c>
      <c r="M22" s="123" t="s">
        <v>62</v>
      </c>
      <c r="N22" s="128" t="s">
        <v>63</v>
      </c>
      <c r="O22" s="123"/>
      <c r="P22" s="112"/>
      <c r="Q22" s="129">
        <v>2</v>
      </c>
      <c r="R22" s="129"/>
      <c r="S22" s="129"/>
      <c r="T22" s="129"/>
    </row>
    <row r="23" s="8" customFormat="1" ht="409" hidden="1" customHeight="1" spans="1:20">
      <c r="A23" s="123">
        <v>3</v>
      </c>
      <c r="B23" s="123" t="s">
        <v>51</v>
      </c>
      <c r="C23" s="123" t="s">
        <v>64</v>
      </c>
      <c r="D23" s="123" t="s">
        <v>65</v>
      </c>
      <c r="E23" s="124" t="s">
        <v>66</v>
      </c>
      <c r="F23" s="123" t="s">
        <v>30</v>
      </c>
      <c r="G23" s="123" t="s">
        <v>67</v>
      </c>
      <c r="H23" s="123">
        <v>1700</v>
      </c>
      <c r="I23" s="123">
        <v>1700</v>
      </c>
      <c r="J23" s="123"/>
      <c r="K23" s="123">
        <v>0</v>
      </c>
      <c r="L23" s="123">
        <v>150</v>
      </c>
      <c r="M23" s="123" t="s">
        <v>68</v>
      </c>
      <c r="N23" s="123" t="s">
        <v>69</v>
      </c>
      <c r="O23" s="123" t="s">
        <v>70</v>
      </c>
      <c r="P23" s="112"/>
      <c r="Q23" s="125">
        <v>7</v>
      </c>
      <c r="R23" s="125"/>
      <c r="S23" s="125"/>
      <c r="T23" s="125"/>
    </row>
    <row r="24" s="8" customFormat="1" ht="200" hidden="1" customHeight="1" spans="1:20">
      <c r="A24" s="123"/>
      <c r="B24" s="123"/>
      <c r="C24" s="123"/>
      <c r="D24" s="123"/>
      <c r="E24" s="124"/>
      <c r="F24" s="123"/>
      <c r="G24" s="123"/>
      <c r="H24" s="123"/>
      <c r="I24" s="123"/>
      <c r="J24" s="123"/>
      <c r="K24" s="123"/>
      <c r="L24" s="123"/>
      <c r="M24" s="123"/>
      <c r="N24" s="123"/>
      <c r="O24" s="123"/>
      <c r="P24" s="112"/>
      <c r="Q24" s="126"/>
      <c r="R24" s="126"/>
      <c r="S24" s="126"/>
      <c r="T24" s="126"/>
    </row>
    <row r="25" s="8" customFormat="1" ht="280" hidden="1" customHeight="1" spans="1:20">
      <c r="A25" s="123">
        <v>4</v>
      </c>
      <c r="B25" s="123" t="s">
        <v>71</v>
      </c>
      <c r="C25" s="123" t="s">
        <v>72</v>
      </c>
      <c r="D25" s="123" t="s">
        <v>73</v>
      </c>
      <c r="E25" s="124" t="s">
        <v>74</v>
      </c>
      <c r="F25" s="123" t="s">
        <v>30</v>
      </c>
      <c r="G25" s="123" t="s">
        <v>75</v>
      </c>
      <c r="H25" s="123">
        <v>2000</v>
      </c>
      <c r="I25" s="123">
        <v>2000</v>
      </c>
      <c r="J25" s="123"/>
      <c r="K25" s="123"/>
      <c r="L25" s="123">
        <v>200</v>
      </c>
      <c r="M25" s="123" t="s">
        <v>76</v>
      </c>
      <c r="N25" s="123" t="s">
        <v>77</v>
      </c>
      <c r="O25" s="123"/>
      <c r="P25" s="112"/>
      <c r="Q25" s="125">
        <v>5</v>
      </c>
      <c r="R25" s="125"/>
      <c r="S25" s="125"/>
      <c r="T25" s="125"/>
    </row>
    <row r="26" s="9" customFormat="1" ht="312" hidden="1" customHeight="1" spans="1:20">
      <c r="A26" s="123"/>
      <c r="B26" s="123"/>
      <c r="C26" s="123"/>
      <c r="D26" s="123"/>
      <c r="E26" s="127"/>
      <c r="F26" s="123"/>
      <c r="G26" s="123"/>
      <c r="H26" s="123"/>
      <c r="I26" s="123"/>
      <c r="J26" s="123"/>
      <c r="K26" s="123"/>
      <c r="L26" s="123"/>
      <c r="M26" s="123"/>
      <c r="N26" s="128"/>
      <c r="O26" s="123"/>
      <c r="P26" s="112"/>
      <c r="Q26" s="126"/>
      <c r="R26" s="126"/>
      <c r="S26" s="126"/>
      <c r="T26" s="126"/>
    </row>
    <row r="27" s="9" customFormat="1" ht="312" hidden="1" customHeight="1" spans="1:20">
      <c r="A27" s="123">
        <v>5</v>
      </c>
      <c r="B27" s="123" t="s">
        <v>51</v>
      </c>
      <c r="C27" s="112" t="s">
        <v>78</v>
      </c>
      <c r="D27" s="123" t="s">
        <v>79</v>
      </c>
      <c r="E27" s="124" t="s">
        <v>80</v>
      </c>
      <c r="F27" s="123" t="s">
        <v>30</v>
      </c>
      <c r="G27" s="123" t="s">
        <v>81</v>
      </c>
      <c r="H27" s="130">
        <v>272</v>
      </c>
      <c r="I27" s="130">
        <v>272</v>
      </c>
      <c r="J27" s="123"/>
      <c r="K27" s="123"/>
      <c r="L27" s="123">
        <v>0</v>
      </c>
      <c r="M27" s="123" t="s">
        <v>56</v>
      </c>
      <c r="N27" s="123" t="s">
        <v>82</v>
      </c>
      <c r="O27" s="123"/>
      <c r="P27" s="112"/>
      <c r="Q27" s="131">
        <v>2</v>
      </c>
      <c r="R27" s="131"/>
      <c r="S27" s="131"/>
      <c r="T27" s="131"/>
    </row>
    <row r="28" s="8" customFormat="1" ht="30" hidden="1" customHeight="1" spans="1:20">
      <c r="A28" s="123"/>
      <c r="B28" s="123"/>
      <c r="C28" s="112"/>
      <c r="D28" s="123"/>
      <c r="E28" s="127"/>
      <c r="F28" s="123"/>
      <c r="G28" s="123"/>
      <c r="H28" s="130"/>
      <c r="I28" s="130"/>
      <c r="J28" s="123"/>
      <c r="K28" s="123"/>
      <c r="L28" s="123"/>
      <c r="M28" s="123"/>
      <c r="N28" s="128"/>
      <c r="O28" s="123"/>
      <c r="P28" s="112"/>
      <c r="Q28" s="132"/>
      <c r="R28" s="132"/>
      <c r="S28" s="132"/>
      <c r="T28" s="132"/>
    </row>
    <row r="29" s="8" customFormat="1" ht="122" hidden="1" customHeight="1" spans="1:20">
      <c r="A29" s="123">
        <v>6</v>
      </c>
      <c r="B29" s="123" t="s">
        <v>51</v>
      </c>
      <c r="C29" s="123" t="s">
        <v>83</v>
      </c>
      <c r="D29" s="123" t="s">
        <v>84</v>
      </c>
      <c r="E29" s="124" t="s">
        <v>85</v>
      </c>
      <c r="F29" s="123" t="s">
        <v>30</v>
      </c>
      <c r="G29" s="123" t="s">
        <v>81</v>
      </c>
      <c r="H29" s="130">
        <v>600</v>
      </c>
      <c r="I29" s="130">
        <v>600</v>
      </c>
      <c r="J29" s="123"/>
      <c r="K29" s="123"/>
      <c r="L29" s="123">
        <v>50</v>
      </c>
      <c r="M29" s="123" t="s">
        <v>86</v>
      </c>
      <c r="N29" s="123" t="s">
        <v>87</v>
      </c>
      <c r="O29" s="123"/>
      <c r="P29" s="112" t="s">
        <v>88</v>
      </c>
      <c r="Q29" s="125">
        <v>1</v>
      </c>
      <c r="R29" s="125"/>
      <c r="S29" s="125"/>
      <c r="T29" s="125"/>
    </row>
    <row r="30" s="8" customFormat="1" ht="266" hidden="1" customHeight="1" spans="1:20">
      <c r="A30" s="123"/>
      <c r="B30" s="123"/>
      <c r="C30" s="123"/>
      <c r="D30" s="123"/>
      <c r="E30" s="127"/>
      <c r="F30" s="123"/>
      <c r="G30" s="123"/>
      <c r="H30" s="130"/>
      <c r="I30" s="130"/>
      <c r="J30" s="123"/>
      <c r="K30" s="123"/>
      <c r="L30" s="123"/>
      <c r="M30" s="123"/>
      <c r="N30" s="128"/>
      <c r="O30" s="123"/>
      <c r="P30" s="112"/>
      <c r="Q30" s="126"/>
      <c r="R30" s="126"/>
      <c r="S30" s="126"/>
      <c r="T30" s="126"/>
    </row>
    <row r="31" s="8" customFormat="1" ht="409" hidden="1" customHeight="1" spans="1:20">
      <c r="A31" s="123">
        <v>7</v>
      </c>
      <c r="B31" s="123" t="s">
        <v>51</v>
      </c>
      <c r="C31" s="123" t="s">
        <v>89</v>
      </c>
      <c r="D31" s="123" t="s">
        <v>90</v>
      </c>
      <c r="E31" s="124" t="s">
        <v>91</v>
      </c>
      <c r="F31" s="123" t="s">
        <v>30</v>
      </c>
      <c r="G31" s="123" t="s">
        <v>92</v>
      </c>
      <c r="H31" s="130">
        <v>1400</v>
      </c>
      <c r="I31" s="130">
        <v>1400</v>
      </c>
      <c r="J31" s="123">
        <v>0</v>
      </c>
      <c r="K31" s="123"/>
      <c r="L31" s="123">
        <v>150</v>
      </c>
      <c r="M31" s="123" t="s">
        <v>93</v>
      </c>
      <c r="N31" s="123" t="s">
        <v>94</v>
      </c>
      <c r="O31" s="123"/>
      <c r="P31" s="112"/>
      <c r="Q31" s="125">
        <v>1</v>
      </c>
      <c r="R31" s="125"/>
      <c r="S31" s="125"/>
      <c r="T31" s="125"/>
    </row>
    <row r="32" s="8" customFormat="1" ht="302" hidden="1" customHeight="1" spans="1:20">
      <c r="A32" s="123"/>
      <c r="B32" s="123"/>
      <c r="C32" s="123"/>
      <c r="D32" s="123"/>
      <c r="E32" s="124"/>
      <c r="F32" s="123"/>
      <c r="G32" s="123"/>
      <c r="H32" s="130"/>
      <c r="I32" s="130"/>
      <c r="J32" s="123"/>
      <c r="K32" s="123"/>
      <c r="L32" s="123"/>
      <c r="M32" s="123"/>
      <c r="N32" s="123"/>
      <c r="O32" s="123"/>
      <c r="P32" s="112"/>
      <c r="Q32" s="126"/>
      <c r="R32" s="126"/>
      <c r="S32" s="126"/>
      <c r="T32" s="126"/>
    </row>
    <row r="33" s="8" customFormat="1" ht="356" hidden="1" customHeight="1" spans="1:20">
      <c r="A33" s="123">
        <v>8</v>
      </c>
      <c r="B33" s="123" t="s">
        <v>51</v>
      </c>
      <c r="C33" s="123" t="s">
        <v>95</v>
      </c>
      <c r="D33" s="123" t="s">
        <v>96</v>
      </c>
      <c r="E33" s="127" t="s">
        <v>97</v>
      </c>
      <c r="F33" s="123" t="s">
        <v>98</v>
      </c>
      <c r="G33" s="123" t="s">
        <v>67</v>
      </c>
      <c r="H33" s="123">
        <v>326</v>
      </c>
      <c r="I33" s="123">
        <v>326</v>
      </c>
      <c r="J33" s="123"/>
      <c r="K33" s="123"/>
      <c r="L33" s="123">
        <v>15</v>
      </c>
      <c r="M33" s="123" t="s">
        <v>99</v>
      </c>
      <c r="N33" s="113" t="s">
        <v>100</v>
      </c>
      <c r="O33" s="123"/>
      <c r="P33" s="112"/>
      <c r="Q33" s="129">
        <v>1</v>
      </c>
      <c r="R33" s="129"/>
      <c r="S33" s="129"/>
      <c r="T33" s="129"/>
    </row>
    <row r="34" s="8" customFormat="1" ht="376" hidden="1" customHeight="1" spans="1:20">
      <c r="A34" s="123">
        <v>9</v>
      </c>
      <c r="B34" s="123" t="s">
        <v>51</v>
      </c>
      <c r="C34" s="123" t="s">
        <v>101</v>
      </c>
      <c r="D34" s="123" t="s">
        <v>102</v>
      </c>
      <c r="E34" s="127" t="s">
        <v>103</v>
      </c>
      <c r="F34" s="123" t="s">
        <v>30</v>
      </c>
      <c r="G34" s="123" t="s">
        <v>75</v>
      </c>
      <c r="H34" s="123">
        <v>102</v>
      </c>
      <c r="I34" s="123">
        <v>102</v>
      </c>
      <c r="J34" s="123"/>
      <c r="K34" s="123"/>
      <c r="L34" s="123">
        <v>0</v>
      </c>
      <c r="M34" s="123" t="s">
        <v>104</v>
      </c>
      <c r="N34" s="128" t="s">
        <v>105</v>
      </c>
      <c r="O34" s="123"/>
      <c r="P34" s="112"/>
      <c r="Q34" s="129">
        <v>2</v>
      </c>
      <c r="R34" s="129"/>
      <c r="S34" s="129"/>
      <c r="T34" s="129"/>
    </row>
    <row r="35" s="8" customFormat="1" ht="409" hidden="1" customHeight="1" spans="1:20">
      <c r="A35" s="123">
        <v>10</v>
      </c>
      <c r="B35" s="123" t="s">
        <v>51</v>
      </c>
      <c r="C35" s="123" t="s">
        <v>106</v>
      </c>
      <c r="D35" s="123" t="s">
        <v>107</v>
      </c>
      <c r="E35" s="133" t="s">
        <v>108</v>
      </c>
      <c r="F35" s="123" t="s">
        <v>30</v>
      </c>
      <c r="G35" s="123" t="s">
        <v>109</v>
      </c>
      <c r="H35" s="123">
        <v>750</v>
      </c>
      <c r="I35" s="123">
        <v>750</v>
      </c>
      <c r="J35" s="123"/>
      <c r="K35" s="123"/>
      <c r="L35" s="123">
        <v>70</v>
      </c>
      <c r="M35" s="123" t="s">
        <v>110</v>
      </c>
      <c r="N35" s="123" t="s">
        <v>111</v>
      </c>
      <c r="O35" s="123" t="s">
        <v>112</v>
      </c>
      <c r="P35" s="112"/>
      <c r="Q35" s="125">
        <v>1</v>
      </c>
      <c r="R35" s="125"/>
      <c r="S35" s="125"/>
      <c r="T35" s="125"/>
    </row>
    <row r="36" s="8" customFormat="1" ht="242" hidden="1" customHeight="1" spans="1:20">
      <c r="A36" s="123"/>
      <c r="B36" s="123"/>
      <c r="C36" s="123"/>
      <c r="D36" s="123"/>
      <c r="E36" s="133"/>
      <c r="F36" s="123"/>
      <c r="G36" s="123"/>
      <c r="H36" s="123"/>
      <c r="I36" s="123"/>
      <c r="J36" s="123"/>
      <c r="K36" s="123"/>
      <c r="L36" s="123"/>
      <c r="M36" s="123"/>
      <c r="N36" s="123"/>
      <c r="O36" s="123"/>
      <c r="P36" s="112"/>
      <c r="Q36" s="126"/>
      <c r="R36" s="126"/>
      <c r="S36" s="126"/>
      <c r="T36" s="126"/>
    </row>
    <row r="37" s="8" customFormat="1" ht="409" hidden="1" customHeight="1" spans="1:20">
      <c r="A37" s="123">
        <v>11</v>
      </c>
      <c r="B37" s="123" t="s">
        <v>51</v>
      </c>
      <c r="C37" s="123" t="s">
        <v>113</v>
      </c>
      <c r="D37" s="123" t="s">
        <v>114</v>
      </c>
      <c r="E37" s="124" t="s">
        <v>115</v>
      </c>
      <c r="F37" s="123" t="s">
        <v>30</v>
      </c>
      <c r="G37" s="123" t="s">
        <v>109</v>
      </c>
      <c r="H37" s="134">
        <v>1490</v>
      </c>
      <c r="I37" s="134">
        <v>1490</v>
      </c>
      <c r="J37" s="134"/>
      <c r="K37" s="134"/>
      <c r="L37" s="134">
        <v>149</v>
      </c>
      <c r="M37" s="123" t="s">
        <v>116</v>
      </c>
      <c r="N37" s="123" t="s">
        <v>117</v>
      </c>
      <c r="O37" s="123" t="s">
        <v>118</v>
      </c>
      <c r="P37" s="112"/>
      <c r="Q37" s="125">
        <v>7</v>
      </c>
      <c r="R37" s="125"/>
      <c r="S37" s="125"/>
      <c r="T37" s="125"/>
    </row>
    <row r="38" s="8" customFormat="1" ht="156" hidden="1" customHeight="1" spans="1:20">
      <c r="A38" s="123"/>
      <c r="B38" s="123"/>
      <c r="C38" s="123"/>
      <c r="D38" s="123"/>
      <c r="E38" s="124"/>
      <c r="F38" s="123"/>
      <c r="G38" s="123"/>
      <c r="H38" s="134"/>
      <c r="I38" s="134"/>
      <c r="J38" s="134"/>
      <c r="K38" s="134"/>
      <c r="L38" s="134"/>
      <c r="M38" s="123"/>
      <c r="N38" s="123"/>
      <c r="O38" s="123"/>
      <c r="P38" s="112"/>
      <c r="Q38" s="126"/>
      <c r="R38" s="126"/>
      <c r="S38" s="126"/>
      <c r="T38" s="126"/>
    </row>
    <row r="39" s="8" customFormat="1" ht="316" hidden="1" customHeight="1" spans="1:20">
      <c r="A39" s="123">
        <v>12</v>
      </c>
      <c r="B39" s="123" t="s">
        <v>51</v>
      </c>
      <c r="C39" s="123" t="s">
        <v>119</v>
      </c>
      <c r="D39" s="123" t="s">
        <v>120</v>
      </c>
      <c r="E39" s="127" t="s">
        <v>121</v>
      </c>
      <c r="F39" s="123" t="s">
        <v>30</v>
      </c>
      <c r="G39" s="123" t="s">
        <v>109</v>
      </c>
      <c r="H39" s="134">
        <v>1500</v>
      </c>
      <c r="I39" s="134">
        <v>1500</v>
      </c>
      <c r="J39" s="134"/>
      <c r="K39" s="134"/>
      <c r="L39" s="134">
        <v>30</v>
      </c>
      <c r="M39" s="123" t="s">
        <v>122</v>
      </c>
      <c r="N39" s="128" t="s">
        <v>123</v>
      </c>
      <c r="O39" s="123" t="s">
        <v>124</v>
      </c>
      <c r="P39" s="112"/>
      <c r="Q39" s="129">
        <v>1</v>
      </c>
      <c r="R39" s="129"/>
      <c r="S39" s="129"/>
      <c r="T39" s="129"/>
    </row>
    <row r="40" s="8" customFormat="1" ht="409" hidden="1" customHeight="1" spans="1:20">
      <c r="A40" s="123">
        <v>13</v>
      </c>
      <c r="B40" s="123" t="s">
        <v>51</v>
      </c>
      <c r="C40" s="123" t="s">
        <v>125</v>
      </c>
      <c r="D40" s="123" t="s">
        <v>126</v>
      </c>
      <c r="E40" s="124" t="s">
        <v>127</v>
      </c>
      <c r="F40" s="123" t="s">
        <v>30</v>
      </c>
      <c r="G40" s="123" t="s">
        <v>128</v>
      </c>
      <c r="H40" s="134">
        <v>350</v>
      </c>
      <c r="I40" s="134">
        <v>350</v>
      </c>
      <c r="J40" s="134"/>
      <c r="K40" s="134"/>
      <c r="L40" s="134">
        <v>25</v>
      </c>
      <c r="M40" s="123" t="s">
        <v>129</v>
      </c>
      <c r="N40" s="123" t="s">
        <v>130</v>
      </c>
      <c r="O40" s="123" t="s">
        <v>131</v>
      </c>
      <c r="P40" s="112"/>
      <c r="Q40" s="125">
        <v>1</v>
      </c>
      <c r="R40" s="125"/>
      <c r="S40" s="125"/>
      <c r="T40" s="125"/>
    </row>
    <row r="41" s="8" customFormat="1" ht="186" hidden="1" customHeight="1" spans="1:20">
      <c r="A41" s="123"/>
      <c r="B41" s="123"/>
      <c r="C41" s="123"/>
      <c r="D41" s="123"/>
      <c r="E41" s="124"/>
      <c r="F41" s="123"/>
      <c r="G41" s="123"/>
      <c r="H41" s="134"/>
      <c r="I41" s="134"/>
      <c r="J41" s="134"/>
      <c r="K41" s="134"/>
      <c r="L41" s="134"/>
      <c r="M41" s="123"/>
      <c r="N41" s="123"/>
      <c r="O41" s="123"/>
      <c r="P41" s="112"/>
      <c r="Q41" s="126"/>
      <c r="R41" s="126"/>
      <c r="S41" s="126"/>
      <c r="T41" s="126"/>
    </row>
    <row r="42" s="8" customFormat="1" ht="409" hidden="1" customHeight="1" spans="1:20">
      <c r="A42" s="123">
        <v>14</v>
      </c>
      <c r="B42" s="123" t="s">
        <v>51</v>
      </c>
      <c r="C42" s="123" t="s">
        <v>132</v>
      </c>
      <c r="D42" s="123" t="s">
        <v>133</v>
      </c>
      <c r="E42" s="124" t="s">
        <v>134</v>
      </c>
      <c r="F42" s="123" t="s">
        <v>30</v>
      </c>
      <c r="G42" s="123" t="s">
        <v>55</v>
      </c>
      <c r="H42" s="123">
        <v>1680</v>
      </c>
      <c r="I42" s="123">
        <v>1680</v>
      </c>
      <c r="J42" s="123"/>
      <c r="K42" s="123"/>
      <c r="L42" s="123">
        <v>126</v>
      </c>
      <c r="M42" s="123" t="s">
        <v>135</v>
      </c>
      <c r="N42" s="123" t="s">
        <v>136</v>
      </c>
      <c r="O42" s="123" t="s">
        <v>137</v>
      </c>
      <c r="P42" s="112"/>
      <c r="Q42" s="125">
        <v>1</v>
      </c>
      <c r="R42" s="125"/>
      <c r="S42" s="125"/>
      <c r="T42" s="125"/>
    </row>
    <row r="43" s="8" customFormat="1" ht="154" hidden="1" customHeight="1" spans="1:20">
      <c r="A43" s="123"/>
      <c r="B43" s="123"/>
      <c r="C43" s="123"/>
      <c r="D43" s="123"/>
      <c r="E43" s="124"/>
      <c r="F43" s="123"/>
      <c r="G43" s="123"/>
      <c r="H43" s="123"/>
      <c r="I43" s="123"/>
      <c r="J43" s="123"/>
      <c r="K43" s="123"/>
      <c r="L43" s="123"/>
      <c r="M43" s="123"/>
      <c r="N43" s="123"/>
      <c r="O43" s="123"/>
      <c r="P43" s="112"/>
      <c r="Q43" s="126"/>
      <c r="R43" s="126"/>
      <c r="S43" s="126"/>
      <c r="T43" s="126"/>
    </row>
    <row r="44" s="8" customFormat="1" ht="246" hidden="1" customHeight="1" spans="1:20">
      <c r="A44" s="123">
        <v>15</v>
      </c>
      <c r="B44" s="123" t="s">
        <v>51</v>
      </c>
      <c r="C44" s="123" t="s">
        <v>138</v>
      </c>
      <c r="D44" s="134" t="s">
        <v>139</v>
      </c>
      <c r="E44" s="127" t="s">
        <v>140</v>
      </c>
      <c r="F44" s="123" t="s">
        <v>30</v>
      </c>
      <c r="G44" s="123" t="s">
        <v>109</v>
      </c>
      <c r="H44" s="119">
        <v>950</v>
      </c>
      <c r="I44" s="119">
        <v>950</v>
      </c>
      <c r="J44" s="123"/>
      <c r="K44" s="123"/>
      <c r="L44" s="123">
        <v>150</v>
      </c>
      <c r="M44" s="123" t="s">
        <v>141</v>
      </c>
      <c r="N44" s="128" t="s">
        <v>142</v>
      </c>
      <c r="O44" s="123" t="s">
        <v>143</v>
      </c>
      <c r="P44" s="112"/>
      <c r="Q44" s="129">
        <v>7</v>
      </c>
      <c r="R44" s="129"/>
      <c r="S44" s="129"/>
      <c r="T44" s="129"/>
    </row>
    <row r="45" s="8" customFormat="1" ht="310" hidden="1" customHeight="1" spans="1:20">
      <c r="A45" s="123">
        <v>16</v>
      </c>
      <c r="B45" s="123" t="s">
        <v>51</v>
      </c>
      <c r="C45" s="123" t="s">
        <v>144</v>
      </c>
      <c r="D45" s="134" t="s">
        <v>145</v>
      </c>
      <c r="E45" s="127" t="s">
        <v>146</v>
      </c>
      <c r="F45" s="123" t="s">
        <v>30</v>
      </c>
      <c r="G45" s="123" t="s">
        <v>109</v>
      </c>
      <c r="H45" s="119">
        <v>1000</v>
      </c>
      <c r="I45" s="119">
        <v>1000</v>
      </c>
      <c r="J45" s="123"/>
      <c r="K45" s="123"/>
      <c r="L45" s="123">
        <v>150</v>
      </c>
      <c r="M45" s="123" t="s">
        <v>147</v>
      </c>
      <c r="N45" s="128" t="s">
        <v>148</v>
      </c>
      <c r="O45" s="123" t="s">
        <v>149</v>
      </c>
      <c r="P45" s="112"/>
      <c r="Q45" s="129">
        <v>7</v>
      </c>
      <c r="R45" s="129"/>
      <c r="S45" s="129"/>
      <c r="T45" s="129"/>
    </row>
    <row r="46" s="8" customFormat="1" ht="304" hidden="1" customHeight="1" spans="1:20">
      <c r="A46" s="123">
        <v>17</v>
      </c>
      <c r="B46" s="123" t="s">
        <v>51</v>
      </c>
      <c r="C46" s="123" t="s">
        <v>150</v>
      </c>
      <c r="D46" s="123" t="s">
        <v>151</v>
      </c>
      <c r="E46" s="127" t="s">
        <v>152</v>
      </c>
      <c r="F46" s="123" t="s">
        <v>30</v>
      </c>
      <c r="G46" s="123" t="s">
        <v>128</v>
      </c>
      <c r="H46" s="134">
        <v>180</v>
      </c>
      <c r="I46" s="134">
        <v>180</v>
      </c>
      <c r="J46" s="134"/>
      <c r="K46" s="134"/>
      <c r="L46" s="134">
        <v>10</v>
      </c>
      <c r="M46" s="123" t="s">
        <v>153</v>
      </c>
      <c r="N46" s="128" t="s">
        <v>154</v>
      </c>
      <c r="O46" s="123" t="s">
        <v>131</v>
      </c>
      <c r="P46" s="112"/>
      <c r="Q46" s="129">
        <v>5</v>
      </c>
      <c r="R46" s="129"/>
      <c r="S46" s="129"/>
      <c r="T46" s="129"/>
    </row>
    <row r="47" s="8" customFormat="1" ht="342" hidden="1" customHeight="1" spans="1:20">
      <c r="A47" s="123">
        <v>18</v>
      </c>
      <c r="B47" s="123" t="s">
        <v>51</v>
      </c>
      <c r="C47" s="123" t="s">
        <v>155</v>
      </c>
      <c r="D47" s="123" t="s">
        <v>156</v>
      </c>
      <c r="E47" s="127" t="s">
        <v>157</v>
      </c>
      <c r="F47" s="123" t="s">
        <v>30</v>
      </c>
      <c r="G47" s="123" t="s">
        <v>92</v>
      </c>
      <c r="H47" s="123">
        <v>312</v>
      </c>
      <c r="I47" s="123">
        <v>312</v>
      </c>
      <c r="J47" s="123">
        <v>0</v>
      </c>
      <c r="K47" s="123"/>
      <c r="L47" s="123">
        <v>0</v>
      </c>
      <c r="M47" s="123" t="s">
        <v>56</v>
      </c>
      <c r="N47" s="128" t="s">
        <v>158</v>
      </c>
      <c r="O47" s="123"/>
      <c r="P47" s="112"/>
      <c r="Q47" s="129">
        <v>2</v>
      </c>
      <c r="R47" s="129"/>
      <c r="S47" s="129"/>
      <c r="T47" s="129"/>
    </row>
    <row r="48" s="8" customFormat="1" ht="409" hidden="1" customHeight="1" spans="1:20">
      <c r="A48" s="123">
        <v>19</v>
      </c>
      <c r="B48" s="123" t="s">
        <v>51</v>
      </c>
      <c r="C48" s="123" t="s">
        <v>159</v>
      </c>
      <c r="D48" s="123" t="s">
        <v>160</v>
      </c>
      <c r="E48" s="127" t="s">
        <v>161</v>
      </c>
      <c r="F48" s="123" t="s">
        <v>30</v>
      </c>
      <c r="G48" s="123" t="s">
        <v>61</v>
      </c>
      <c r="H48" s="123">
        <v>2000</v>
      </c>
      <c r="I48" s="123">
        <v>2000</v>
      </c>
      <c r="J48" s="123">
        <v>0</v>
      </c>
      <c r="K48" s="123">
        <v>0</v>
      </c>
      <c r="L48" s="123">
        <v>200</v>
      </c>
      <c r="M48" s="123" t="s">
        <v>162</v>
      </c>
      <c r="N48" s="128" t="s">
        <v>163</v>
      </c>
      <c r="O48" s="123" t="s">
        <v>131</v>
      </c>
      <c r="P48" s="112"/>
      <c r="Q48" s="129">
        <v>5</v>
      </c>
      <c r="R48" s="129"/>
      <c r="S48" s="129"/>
      <c r="T48" s="129"/>
    </row>
    <row r="49" s="8" customFormat="1" ht="409" hidden="1" customHeight="1" spans="1:20">
      <c r="A49" s="123">
        <v>20</v>
      </c>
      <c r="B49" s="123" t="s">
        <v>51</v>
      </c>
      <c r="C49" s="123" t="s">
        <v>164</v>
      </c>
      <c r="D49" s="123" t="s">
        <v>165</v>
      </c>
      <c r="E49" s="124" t="s">
        <v>166</v>
      </c>
      <c r="F49" s="123" t="s">
        <v>30</v>
      </c>
      <c r="G49" s="123" t="s">
        <v>55</v>
      </c>
      <c r="H49" s="123">
        <v>1400</v>
      </c>
      <c r="I49" s="123">
        <v>1400</v>
      </c>
      <c r="J49" s="123"/>
      <c r="K49" s="123"/>
      <c r="L49" s="123">
        <v>0</v>
      </c>
      <c r="M49" s="123" t="s">
        <v>167</v>
      </c>
      <c r="N49" s="123" t="s">
        <v>168</v>
      </c>
      <c r="O49" s="123"/>
      <c r="P49" s="112"/>
      <c r="Q49" s="125">
        <v>3</v>
      </c>
      <c r="R49" s="125"/>
      <c r="S49" s="125"/>
      <c r="T49" s="125"/>
    </row>
    <row r="50" s="8" customFormat="1" ht="409" hidden="1" customHeight="1" spans="1:20">
      <c r="A50" s="123"/>
      <c r="B50" s="123"/>
      <c r="C50" s="123"/>
      <c r="D50" s="123"/>
      <c r="E50" s="127"/>
      <c r="F50" s="123"/>
      <c r="G50" s="123"/>
      <c r="H50" s="123"/>
      <c r="I50" s="123"/>
      <c r="J50" s="123"/>
      <c r="K50" s="123"/>
      <c r="L50" s="123"/>
      <c r="M50" s="123"/>
      <c r="N50" s="128"/>
      <c r="O50" s="123"/>
      <c r="P50" s="112"/>
      <c r="Q50" s="126"/>
      <c r="R50" s="126"/>
      <c r="S50" s="126"/>
      <c r="T50" s="126"/>
    </row>
    <row r="51" s="10" customFormat="1" ht="334" hidden="1" customHeight="1" spans="1:20">
      <c r="A51" s="135">
        <v>21</v>
      </c>
      <c r="B51" s="135" t="s">
        <v>51</v>
      </c>
      <c r="C51" s="135" t="s">
        <v>169</v>
      </c>
      <c r="D51" s="136" t="s">
        <v>170</v>
      </c>
      <c r="E51" s="137" t="s">
        <v>171</v>
      </c>
      <c r="F51" s="135" t="s">
        <v>30</v>
      </c>
      <c r="G51" s="135" t="s">
        <v>67</v>
      </c>
      <c r="H51" s="135">
        <f>4*22.4+35*0.93</f>
        <v>122.15</v>
      </c>
      <c r="I51" s="135">
        <v>122.15</v>
      </c>
      <c r="J51" s="136"/>
      <c r="K51" s="136"/>
      <c r="L51" s="136"/>
      <c r="M51" s="135" t="s">
        <v>172</v>
      </c>
      <c r="N51" s="135" t="s">
        <v>173</v>
      </c>
      <c r="O51" s="136"/>
      <c r="P51" s="136"/>
      <c r="Q51" s="136">
        <v>1</v>
      </c>
      <c r="R51" s="136"/>
      <c r="S51" s="136"/>
      <c r="T51" s="136"/>
    </row>
    <row r="52" s="10" customFormat="1" ht="187" hidden="1" customHeight="1" spans="1:20">
      <c r="A52" s="138"/>
      <c r="B52" s="138"/>
      <c r="C52" s="138"/>
      <c r="D52" s="138"/>
      <c r="E52" s="139"/>
      <c r="F52" s="140"/>
      <c r="G52" s="140"/>
      <c r="H52" s="140"/>
      <c r="I52" s="140"/>
      <c r="J52" s="141"/>
      <c r="K52" s="141"/>
      <c r="L52" s="141"/>
      <c r="M52" s="140"/>
      <c r="N52" s="140"/>
      <c r="O52" s="141"/>
      <c r="P52" s="141"/>
      <c r="Q52" s="141"/>
      <c r="R52" s="141"/>
      <c r="S52" s="141"/>
      <c r="T52" s="141"/>
    </row>
    <row r="53" s="8" customFormat="1" ht="409" hidden="1" customHeight="1" spans="1:20">
      <c r="A53" s="135">
        <v>22</v>
      </c>
      <c r="B53" s="135" t="s">
        <v>174</v>
      </c>
      <c r="C53" s="135" t="s">
        <v>175</v>
      </c>
      <c r="D53" s="135" t="s">
        <v>176</v>
      </c>
      <c r="E53" s="142" t="s">
        <v>177</v>
      </c>
      <c r="F53" s="135" t="s">
        <v>30</v>
      </c>
      <c r="G53" s="135" t="s">
        <v>174</v>
      </c>
      <c r="H53" s="135">
        <v>2900</v>
      </c>
      <c r="I53" s="135">
        <v>2900</v>
      </c>
      <c r="J53" s="135"/>
      <c r="K53" s="135"/>
      <c r="L53" s="135"/>
      <c r="M53" s="143" t="s">
        <v>178</v>
      </c>
      <c r="N53" s="143" t="s">
        <v>179</v>
      </c>
      <c r="O53" s="135"/>
      <c r="P53" s="136"/>
      <c r="Q53" s="125">
        <v>2.6</v>
      </c>
      <c r="R53" s="125"/>
      <c r="S53" s="125"/>
      <c r="T53" s="125"/>
    </row>
    <row r="54" s="8" customFormat="1" ht="409" hidden="1" customHeight="1" spans="1:20">
      <c r="A54" s="138"/>
      <c r="B54" s="138"/>
      <c r="C54" s="138"/>
      <c r="D54" s="138"/>
      <c r="E54" s="144"/>
      <c r="F54" s="138"/>
      <c r="G54" s="138"/>
      <c r="H54" s="138"/>
      <c r="I54" s="138"/>
      <c r="J54" s="138"/>
      <c r="K54" s="138"/>
      <c r="L54" s="138"/>
      <c r="M54" s="145"/>
      <c r="N54" s="145"/>
      <c r="O54" s="138"/>
      <c r="P54" s="146"/>
      <c r="Q54" s="147"/>
      <c r="R54" s="147"/>
      <c r="S54" s="147"/>
      <c r="T54" s="147"/>
    </row>
    <row r="55" s="8" customFormat="1" ht="356" hidden="1" customHeight="1" spans="1:20">
      <c r="A55" s="148"/>
      <c r="B55" s="148"/>
      <c r="C55" s="148"/>
      <c r="D55" s="148"/>
      <c r="E55" s="149"/>
      <c r="F55" s="148"/>
      <c r="G55" s="148"/>
      <c r="H55" s="148"/>
      <c r="I55" s="148"/>
      <c r="J55" s="148"/>
      <c r="K55" s="148"/>
      <c r="L55" s="148"/>
      <c r="M55" s="150"/>
      <c r="N55" s="150"/>
      <c r="O55" s="148"/>
      <c r="P55" s="151"/>
      <c r="Q55" s="126"/>
      <c r="R55" s="126"/>
      <c r="S55" s="126"/>
      <c r="T55" s="126"/>
    </row>
    <row r="56" s="8" customFormat="1" ht="409" hidden="1" customHeight="1" spans="1:20">
      <c r="A56" s="123">
        <v>23</v>
      </c>
      <c r="B56" s="128" t="s">
        <v>174</v>
      </c>
      <c r="C56" s="128" t="s">
        <v>180</v>
      </c>
      <c r="D56" s="128" t="s">
        <v>181</v>
      </c>
      <c r="E56" s="133" t="s">
        <v>182</v>
      </c>
      <c r="F56" s="128" t="s">
        <v>30</v>
      </c>
      <c r="G56" s="128" t="s">
        <v>174</v>
      </c>
      <c r="H56" s="123">
        <v>2200</v>
      </c>
      <c r="I56" s="123">
        <v>2200</v>
      </c>
      <c r="J56" s="123"/>
      <c r="K56" s="123"/>
      <c r="L56" s="123">
        <v>20</v>
      </c>
      <c r="M56" s="152" t="s">
        <v>183</v>
      </c>
      <c r="N56" s="153" t="s">
        <v>184</v>
      </c>
      <c r="O56" s="153" t="s">
        <v>185</v>
      </c>
      <c r="P56" s="112"/>
      <c r="Q56" s="129">
        <v>3</v>
      </c>
      <c r="R56" s="129"/>
      <c r="S56" s="129"/>
      <c r="T56" s="129"/>
    </row>
    <row r="57" s="7" customFormat="1" ht="138" hidden="1" customHeight="1" spans="1:20">
      <c r="A57" s="118" t="s">
        <v>186</v>
      </c>
      <c r="B57" s="118"/>
      <c r="C57" s="118"/>
      <c r="D57" s="118"/>
      <c r="E57" s="117">
        <v>5</v>
      </c>
      <c r="F57" s="118"/>
      <c r="G57" s="118"/>
      <c r="H57" s="118">
        <f>SUM(H58:H66)</f>
        <v>2290</v>
      </c>
      <c r="I57" s="118">
        <f>SUM(I58:I66)</f>
        <v>2290</v>
      </c>
      <c r="J57" s="118">
        <f>SUM(J60:J66)</f>
        <v>0</v>
      </c>
      <c r="K57" s="118">
        <f>SUM(K60:K66)</f>
        <v>0</v>
      </c>
      <c r="L57" s="118">
        <f>SUM(L58:L66)</f>
        <v>354</v>
      </c>
      <c r="M57" s="118">
        <f>SUM(M60:M66)</f>
        <v>0</v>
      </c>
      <c r="N57" s="154">
        <f>SUM(N58:N66)</f>
        <v>0</v>
      </c>
      <c r="O57" s="118">
        <f>SUM(O58:O66)</f>
        <v>0</v>
      </c>
      <c r="P57" s="119"/>
      <c r="Q57" s="121"/>
      <c r="R57" s="121"/>
      <c r="S57" s="121"/>
      <c r="T57" s="121"/>
    </row>
    <row r="58" s="11" customFormat="1" ht="409" hidden="1" customHeight="1" spans="1:20">
      <c r="A58" s="123">
        <v>23</v>
      </c>
      <c r="B58" s="123" t="s">
        <v>51</v>
      </c>
      <c r="C58" s="123" t="s">
        <v>187</v>
      </c>
      <c r="D58" s="123" t="s">
        <v>188</v>
      </c>
      <c r="E58" s="124" t="s">
        <v>189</v>
      </c>
      <c r="F58" s="123" t="s">
        <v>190</v>
      </c>
      <c r="G58" s="123" t="s">
        <v>67</v>
      </c>
      <c r="H58" s="123">
        <v>900</v>
      </c>
      <c r="I58" s="123">
        <v>900</v>
      </c>
      <c r="J58" s="118"/>
      <c r="K58" s="118"/>
      <c r="L58" s="119">
        <v>180</v>
      </c>
      <c r="M58" s="118"/>
      <c r="N58" s="123" t="s">
        <v>191</v>
      </c>
      <c r="O58" s="123" t="s">
        <v>131</v>
      </c>
      <c r="P58" s="119"/>
      <c r="Q58" s="155"/>
      <c r="R58" s="155">
        <v>1</v>
      </c>
      <c r="S58" s="155"/>
      <c r="T58" s="155">
        <v>3</v>
      </c>
    </row>
    <row r="59" s="11" customFormat="1" ht="320" hidden="1" customHeight="1" spans="1:20">
      <c r="A59" s="123"/>
      <c r="B59" s="123"/>
      <c r="C59" s="123"/>
      <c r="D59" s="123"/>
      <c r="E59" s="124"/>
      <c r="F59" s="123"/>
      <c r="G59" s="123"/>
      <c r="H59" s="123"/>
      <c r="I59" s="123"/>
      <c r="J59" s="118"/>
      <c r="K59" s="118"/>
      <c r="L59" s="119"/>
      <c r="M59" s="118"/>
      <c r="N59" s="123"/>
      <c r="O59" s="123"/>
      <c r="P59" s="119"/>
      <c r="Q59" s="156"/>
      <c r="R59" s="156"/>
      <c r="S59" s="156"/>
      <c r="T59" s="156"/>
    </row>
    <row r="60" s="12" customFormat="1" ht="409" hidden="1" customHeight="1" spans="1:20">
      <c r="A60" s="123">
        <v>24</v>
      </c>
      <c r="B60" s="123" t="s">
        <v>51</v>
      </c>
      <c r="C60" s="123" t="s">
        <v>192</v>
      </c>
      <c r="D60" s="123" t="s">
        <v>193</v>
      </c>
      <c r="E60" s="124" t="s">
        <v>194</v>
      </c>
      <c r="F60" s="123" t="s">
        <v>30</v>
      </c>
      <c r="G60" s="123" t="s">
        <v>92</v>
      </c>
      <c r="H60" s="123">
        <v>200</v>
      </c>
      <c r="I60" s="123">
        <v>200</v>
      </c>
      <c r="J60" s="123">
        <v>0</v>
      </c>
      <c r="K60" s="123"/>
      <c r="L60" s="123">
        <v>40</v>
      </c>
      <c r="M60" s="123"/>
      <c r="N60" s="123" t="s">
        <v>191</v>
      </c>
      <c r="O60" s="123"/>
      <c r="P60" s="123"/>
      <c r="Q60" s="157"/>
      <c r="R60" s="157">
        <v>1</v>
      </c>
      <c r="S60" s="157"/>
      <c r="T60" s="157"/>
    </row>
    <row r="61" s="12" customFormat="1" ht="196" hidden="1" customHeight="1" spans="1:20">
      <c r="A61" s="123"/>
      <c r="B61" s="123"/>
      <c r="C61" s="123"/>
      <c r="D61" s="123"/>
      <c r="E61" s="124"/>
      <c r="F61" s="123"/>
      <c r="G61" s="123"/>
      <c r="H61" s="123"/>
      <c r="I61" s="123"/>
      <c r="J61" s="123"/>
      <c r="K61" s="123"/>
      <c r="L61" s="123"/>
      <c r="M61" s="123"/>
      <c r="N61" s="123"/>
      <c r="O61" s="123"/>
      <c r="P61" s="123"/>
      <c r="Q61" s="158"/>
      <c r="R61" s="158"/>
      <c r="S61" s="158"/>
      <c r="T61" s="158"/>
    </row>
    <row r="62" s="8" customFormat="1" ht="409" hidden="1" customHeight="1" spans="1:20">
      <c r="A62" s="123">
        <v>25</v>
      </c>
      <c r="B62" s="123" t="s">
        <v>51</v>
      </c>
      <c r="C62" s="123" t="s">
        <v>195</v>
      </c>
      <c r="D62" s="123" t="s">
        <v>196</v>
      </c>
      <c r="E62" s="124" t="s">
        <v>197</v>
      </c>
      <c r="F62" s="123" t="s">
        <v>30</v>
      </c>
      <c r="G62" s="123" t="s">
        <v>128</v>
      </c>
      <c r="H62" s="123">
        <v>150</v>
      </c>
      <c r="I62" s="123">
        <v>150</v>
      </c>
      <c r="J62" s="123">
        <v>0</v>
      </c>
      <c r="K62" s="123">
        <v>0</v>
      </c>
      <c r="L62" s="123">
        <v>30</v>
      </c>
      <c r="M62" s="123"/>
      <c r="N62" s="123" t="s">
        <v>191</v>
      </c>
      <c r="O62" s="112"/>
      <c r="P62" s="112" t="s">
        <v>198</v>
      </c>
      <c r="Q62" s="129"/>
      <c r="R62" s="129">
        <v>1</v>
      </c>
      <c r="S62" s="129"/>
      <c r="T62" s="129">
        <v>3</v>
      </c>
    </row>
    <row r="63" s="8" customFormat="1" ht="212" hidden="1" customHeight="1" spans="1:20">
      <c r="A63" s="123"/>
      <c r="B63" s="123"/>
      <c r="C63" s="123"/>
      <c r="D63" s="123"/>
      <c r="E63" s="124"/>
      <c r="F63" s="123"/>
      <c r="G63" s="123"/>
      <c r="H63" s="123"/>
      <c r="I63" s="123"/>
      <c r="J63" s="123"/>
      <c r="K63" s="123"/>
      <c r="L63" s="123"/>
      <c r="M63" s="123"/>
      <c r="N63" s="123"/>
      <c r="O63" s="112"/>
      <c r="P63" s="112"/>
      <c r="Q63" s="129"/>
      <c r="R63" s="129"/>
      <c r="S63" s="129"/>
      <c r="T63" s="129"/>
    </row>
    <row r="64" s="8" customFormat="1" ht="409" hidden="1" customHeight="1" spans="1:20">
      <c r="A64" s="123">
        <v>26</v>
      </c>
      <c r="B64" s="123" t="s">
        <v>51</v>
      </c>
      <c r="C64" s="123" t="s">
        <v>199</v>
      </c>
      <c r="D64" s="159" t="s">
        <v>200</v>
      </c>
      <c r="E64" s="124" t="s">
        <v>201</v>
      </c>
      <c r="F64" s="123" t="s">
        <v>30</v>
      </c>
      <c r="G64" s="123" t="s">
        <v>202</v>
      </c>
      <c r="H64" s="123">
        <v>480</v>
      </c>
      <c r="I64" s="123">
        <v>480</v>
      </c>
      <c r="J64" s="123">
        <v>0</v>
      </c>
      <c r="K64" s="123">
        <v>0</v>
      </c>
      <c r="L64" s="123">
        <v>48</v>
      </c>
      <c r="M64" s="123"/>
      <c r="N64" s="123" t="s">
        <v>191</v>
      </c>
      <c r="O64" s="123" t="s">
        <v>131</v>
      </c>
      <c r="P64" s="112"/>
      <c r="Q64" s="129"/>
      <c r="R64" s="129">
        <v>1</v>
      </c>
      <c r="S64" s="129"/>
      <c r="T64" s="129"/>
    </row>
    <row r="65" s="8" customFormat="1" ht="409" hidden="1" customHeight="1" spans="1:20">
      <c r="A65" s="123"/>
      <c r="B65" s="123"/>
      <c r="C65" s="123"/>
      <c r="D65" s="159"/>
      <c r="E65" s="124"/>
      <c r="F65" s="123"/>
      <c r="G65" s="123"/>
      <c r="H65" s="123"/>
      <c r="I65" s="123"/>
      <c r="J65" s="123"/>
      <c r="K65" s="123"/>
      <c r="L65" s="123"/>
      <c r="M65" s="123"/>
      <c r="N65" s="123"/>
      <c r="O65" s="123"/>
      <c r="P65" s="112"/>
      <c r="Q65" s="129"/>
      <c r="R65" s="129"/>
      <c r="S65" s="129"/>
      <c r="T65" s="129">
        <v>3</v>
      </c>
    </row>
    <row r="66" s="8" customFormat="1" ht="409" hidden="1" customHeight="1" spans="1:20">
      <c r="A66" s="123">
        <v>27</v>
      </c>
      <c r="B66" s="123" t="s">
        <v>51</v>
      </c>
      <c r="C66" s="123" t="s">
        <v>203</v>
      </c>
      <c r="D66" s="159" t="s">
        <v>204</v>
      </c>
      <c r="E66" s="124" t="s">
        <v>205</v>
      </c>
      <c r="F66" s="123" t="s">
        <v>30</v>
      </c>
      <c r="G66" s="123" t="s">
        <v>202</v>
      </c>
      <c r="H66" s="123">
        <v>560</v>
      </c>
      <c r="I66" s="123">
        <v>560</v>
      </c>
      <c r="J66" s="123">
        <v>0</v>
      </c>
      <c r="K66" s="123">
        <v>0</v>
      </c>
      <c r="L66" s="123">
        <v>56</v>
      </c>
      <c r="M66" s="123"/>
      <c r="N66" s="123" t="s">
        <v>206</v>
      </c>
      <c r="O66" s="123" t="s">
        <v>131</v>
      </c>
      <c r="P66" s="112"/>
      <c r="Q66" s="125"/>
      <c r="R66" s="125">
        <v>1</v>
      </c>
      <c r="S66" s="125"/>
      <c r="T66" s="125">
        <v>3</v>
      </c>
    </row>
    <row r="67" s="8" customFormat="1" ht="409" hidden="1" customHeight="1" spans="1:20">
      <c r="A67" s="123"/>
      <c r="B67" s="123"/>
      <c r="C67" s="123"/>
      <c r="D67" s="159"/>
      <c r="E67" s="124"/>
      <c r="F67" s="123"/>
      <c r="G67" s="123"/>
      <c r="H67" s="123"/>
      <c r="I67" s="123"/>
      <c r="J67" s="123"/>
      <c r="K67" s="123"/>
      <c r="L67" s="123"/>
      <c r="M67" s="123"/>
      <c r="N67" s="123"/>
      <c r="O67" s="123"/>
      <c r="P67" s="112"/>
      <c r="Q67" s="126"/>
      <c r="R67" s="126"/>
      <c r="S67" s="126"/>
      <c r="T67" s="126"/>
    </row>
    <row r="68" s="13" customFormat="1" ht="94" hidden="1" customHeight="1" spans="1:20">
      <c r="A68" s="116" t="s">
        <v>207</v>
      </c>
      <c r="B68" s="116"/>
      <c r="C68" s="116"/>
      <c r="D68" s="116"/>
      <c r="E68" s="117">
        <v>4</v>
      </c>
      <c r="F68" s="118"/>
      <c r="G68" s="118"/>
      <c r="H68" s="118">
        <f>SUM(H69:H73)</f>
        <v>3800</v>
      </c>
      <c r="I68" s="118">
        <f>SUM(I69:I73)</f>
        <v>3800</v>
      </c>
      <c r="J68" s="118">
        <f>SUM(J70:J72)</f>
        <v>0</v>
      </c>
      <c r="K68" s="118">
        <f>SUM(K70:K72)</f>
        <v>0</v>
      </c>
      <c r="L68" s="119"/>
      <c r="M68" s="119"/>
      <c r="N68" s="120"/>
      <c r="O68" s="119"/>
      <c r="P68" s="119"/>
      <c r="Q68" s="121"/>
      <c r="R68" s="121"/>
      <c r="S68" s="121"/>
      <c r="T68" s="121"/>
    </row>
    <row r="69" s="14" customFormat="1" ht="409" hidden="1" customHeight="1" spans="1:20">
      <c r="A69" s="123">
        <v>28</v>
      </c>
      <c r="B69" s="123" t="s">
        <v>51</v>
      </c>
      <c r="C69" s="123" t="s">
        <v>208</v>
      </c>
      <c r="D69" s="123" t="s">
        <v>209</v>
      </c>
      <c r="E69" s="127" t="s">
        <v>210</v>
      </c>
      <c r="F69" s="123" t="s">
        <v>30</v>
      </c>
      <c r="G69" s="123" t="s">
        <v>92</v>
      </c>
      <c r="H69" s="123">
        <v>1100</v>
      </c>
      <c r="I69" s="123">
        <v>1100</v>
      </c>
      <c r="J69" s="123">
        <v>0</v>
      </c>
      <c r="K69" s="123">
        <v>0</v>
      </c>
      <c r="L69" s="123">
        <v>110</v>
      </c>
      <c r="M69" s="160"/>
      <c r="N69" s="128" t="s">
        <v>211</v>
      </c>
      <c r="O69" s="123"/>
      <c r="P69" s="123" t="s">
        <v>212</v>
      </c>
      <c r="Q69" s="121"/>
      <c r="R69" s="121"/>
      <c r="S69" s="121">
        <v>2</v>
      </c>
      <c r="T69" s="121">
        <v>3</v>
      </c>
    </row>
    <row r="70" s="9" customFormat="1" ht="409" hidden="1" customHeight="1" spans="1:20">
      <c r="A70" s="123">
        <v>29</v>
      </c>
      <c r="B70" s="123" t="s">
        <v>51</v>
      </c>
      <c r="C70" s="123" t="s">
        <v>213</v>
      </c>
      <c r="D70" s="123" t="s">
        <v>160</v>
      </c>
      <c r="E70" s="124" t="s">
        <v>214</v>
      </c>
      <c r="F70" s="123" t="s">
        <v>30</v>
      </c>
      <c r="G70" s="123" t="s">
        <v>61</v>
      </c>
      <c r="H70" s="123">
        <v>1600</v>
      </c>
      <c r="I70" s="123">
        <v>1600</v>
      </c>
      <c r="J70" s="123">
        <v>0</v>
      </c>
      <c r="K70" s="123">
        <v>0</v>
      </c>
      <c r="L70" s="123">
        <v>160</v>
      </c>
      <c r="M70" s="123"/>
      <c r="N70" s="123" t="s">
        <v>215</v>
      </c>
      <c r="O70" s="112"/>
      <c r="P70" s="112"/>
      <c r="Q70" s="131"/>
      <c r="R70" s="131"/>
      <c r="S70" s="131">
        <v>2</v>
      </c>
      <c r="T70" s="131"/>
    </row>
    <row r="71" s="9" customFormat="1" ht="156" hidden="1" customHeight="1" spans="1:20">
      <c r="A71" s="123"/>
      <c r="B71" s="123"/>
      <c r="C71" s="123"/>
      <c r="D71" s="123"/>
      <c r="E71" s="124"/>
      <c r="F71" s="123"/>
      <c r="G71" s="123"/>
      <c r="H71" s="123"/>
      <c r="I71" s="123"/>
      <c r="J71" s="123"/>
      <c r="K71" s="123"/>
      <c r="L71" s="123"/>
      <c r="M71" s="123"/>
      <c r="N71" s="123"/>
      <c r="O71" s="112"/>
      <c r="P71" s="112"/>
      <c r="Q71" s="132"/>
      <c r="R71" s="132"/>
      <c r="S71" s="132"/>
      <c r="T71" s="132"/>
    </row>
    <row r="72" s="8" customFormat="1" ht="409" hidden="1" customHeight="1" spans="1:20">
      <c r="A72" s="123">
        <v>30</v>
      </c>
      <c r="B72" s="123" t="s">
        <v>51</v>
      </c>
      <c r="C72" s="123" t="s">
        <v>216</v>
      </c>
      <c r="D72" s="123" t="s">
        <v>79</v>
      </c>
      <c r="E72" s="127" t="s">
        <v>217</v>
      </c>
      <c r="F72" s="123" t="s">
        <v>30</v>
      </c>
      <c r="G72" s="123" t="s">
        <v>81</v>
      </c>
      <c r="H72" s="130">
        <v>800</v>
      </c>
      <c r="I72" s="123">
        <v>800</v>
      </c>
      <c r="J72" s="123">
        <v>0</v>
      </c>
      <c r="K72" s="123">
        <v>0</v>
      </c>
      <c r="L72" s="123">
        <v>20</v>
      </c>
      <c r="M72" s="123"/>
      <c r="N72" s="128" t="s">
        <v>218</v>
      </c>
      <c r="O72" s="112"/>
      <c r="P72" s="112"/>
      <c r="Q72" s="125"/>
      <c r="R72" s="125"/>
      <c r="S72" s="125">
        <v>2</v>
      </c>
      <c r="T72" s="125"/>
    </row>
    <row r="73" s="8" customFormat="1" ht="409" hidden="1" customHeight="1" spans="1:20">
      <c r="A73" s="123">
        <v>31</v>
      </c>
      <c r="B73" s="123" t="s">
        <v>51</v>
      </c>
      <c r="C73" s="123" t="s">
        <v>219</v>
      </c>
      <c r="D73" s="123" t="s">
        <v>220</v>
      </c>
      <c r="E73" s="133" t="s">
        <v>221</v>
      </c>
      <c r="F73" s="123" t="s">
        <v>30</v>
      </c>
      <c r="G73" s="123" t="s">
        <v>109</v>
      </c>
      <c r="H73" s="118">
        <v>300</v>
      </c>
      <c r="I73" s="118">
        <v>300</v>
      </c>
      <c r="J73" s="118">
        <v>0</v>
      </c>
      <c r="K73" s="118">
        <v>0</v>
      </c>
      <c r="L73" s="119">
        <v>45</v>
      </c>
      <c r="M73" s="123" t="s">
        <v>124</v>
      </c>
      <c r="N73" s="128" t="s">
        <v>211</v>
      </c>
      <c r="O73" s="123" t="s">
        <v>112</v>
      </c>
      <c r="P73" s="161"/>
      <c r="Q73" s="126"/>
      <c r="R73" s="126"/>
      <c r="S73" s="126">
        <v>2</v>
      </c>
      <c r="T73" s="126"/>
    </row>
    <row r="74" s="7" customFormat="1" ht="144" hidden="1" customHeight="1" spans="1:20">
      <c r="A74" s="116" t="s">
        <v>222</v>
      </c>
      <c r="B74" s="116"/>
      <c r="C74" s="116"/>
      <c r="D74" s="116"/>
      <c r="E74" s="117">
        <v>5</v>
      </c>
      <c r="F74" s="118"/>
      <c r="G74" s="118"/>
      <c r="H74" s="118">
        <f t="shared" ref="H74:K74" si="1">SUM(H75:H79)</f>
        <v>7245</v>
      </c>
      <c r="I74" s="118">
        <f t="shared" si="1"/>
        <v>6900</v>
      </c>
      <c r="J74" s="118">
        <f t="shared" si="1"/>
        <v>0</v>
      </c>
      <c r="K74" s="118">
        <f t="shared" si="1"/>
        <v>345</v>
      </c>
      <c r="L74" s="119"/>
      <c r="M74" s="119"/>
      <c r="N74" s="120"/>
      <c r="O74" s="119"/>
      <c r="P74" s="119"/>
      <c r="Q74" s="121"/>
      <c r="R74" s="121"/>
      <c r="S74" s="121"/>
      <c r="T74" s="121"/>
    </row>
    <row r="75" s="15" customFormat="1" ht="345" hidden="1" customHeight="1" spans="1:20">
      <c r="A75" s="123">
        <v>32</v>
      </c>
      <c r="B75" s="123" t="s">
        <v>51</v>
      </c>
      <c r="C75" s="123" t="s">
        <v>223</v>
      </c>
      <c r="D75" s="123" t="s">
        <v>224</v>
      </c>
      <c r="E75" s="127" t="s">
        <v>225</v>
      </c>
      <c r="F75" s="123" t="s">
        <v>30</v>
      </c>
      <c r="G75" s="123" t="s">
        <v>55</v>
      </c>
      <c r="H75" s="123">
        <v>1890</v>
      </c>
      <c r="I75" s="123">
        <v>1800</v>
      </c>
      <c r="J75" s="123"/>
      <c r="K75" s="123">
        <v>90</v>
      </c>
      <c r="L75" s="123">
        <v>36</v>
      </c>
      <c r="M75" s="123"/>
      <c r="N75" s="128" t="s">
        <v>226</v>
      </c>
      <c r="O75" s="112"/>
      <c r="P75" s="112" t="s">
        <v>227</v>
      </c>
      <c r="Q75" s="162"/>
      <c r="R75" s="162"/>
      <c r="S75" s="162">
        <v>1</v>
      </c>
      <c r="T75" s="162"/>
    </row>
    <row r="76" s="15" customFormat="1" ht="345" hidden="1" customHeight="1" spans="1:20">
      <c r="A76" s="123">
        <v>33</v>
      </c>
      <c r="B76" s="123" t="s">
        <v>71</v>
      </c>
      <c r="C76" s="123" t="s">
        <v>228</v>
      </c>
      <c r="D76" s="123" t="s">
        <v>229</v>
      </c>
      <c r="E76" s="127" t="s">
        <v>230</v>
      </c>
      <c r="F76" s="123" t="s">
        <v>30</v>
      </c>
      <c r="G76" s="123" t="s">
        <v>75</v>
      </c>
      <c r="H76" s="123">
        <v>1155</v>
      </c>
      <c r="I76" s="123">
        <v>1100</v>
      </c>
      <c r="J76" s="123"/>
      <c r="K76" s="123">
        <v>55</v>
      </c>
      <c r="L76" s="123"/>
      <c r="M76" s="123"/>
      <c r="N76" s="128" t="s">
        <v>226</v>
      </c>
      <c r="O76" s="112"/>
      <c r="P76" s="112" t="s">
        <v>227</v>
      </c>
      <c r="Q76" s="162"/>
      <c r="R76" s="162"/>
      <c r="S76" s="162">
        <v>1</v>
      </c>
      <c r="T76" s="162"/>
    </row>
    <row r="77" s="15" customFormat="1" ht="409" hidden="1" customHeight="1" spans="1:20">
      <c r="A77" s="123">
        <v>34</v>
      </c>
      <c r="B77" s="123" t="s">
        <v>51</v>
      </c>
      <c r="C77" s="123" t="s">
        <v>231</v>
      </c>
      <c r="D77" s="123" t="s">
        <v>151</v>
      </c>
      <c r="E77" s="127" t="s">
        <v>232</v>
      </c>
      <c r="F77" s="123" t="s">
        <v>30</v>
      </c>
      <c r="G77" s="123" t="s">
        <v>128</v>
      </c>
      <c r="H77" s="134">
        <v>2100</v>
      </c>
      <c r="I77" s="134">
        <v>2000</v>
      </c>
      <c r="J77" s="123"/>
      <c r="K77" s="123">
        <v>100</v>
      </c>
      <c r="L77" s="134">
        <v>200</v>
      </c>
      <c r="M77" s="123" t="s">
        <v>233</v>
      </c>
      <c r="N77" s="123" t="s">
        <v>234</v>
      </c>
      <c r="O77" s="112" t="s">
        <v>131</v>
      </c>
      <c r="P77" s="112" t="s">
        <v>227</v>
      </c>
      <c r="Q77" s="162"/>
      <c r="R77" s="162"/>
      <c r="S77" s="162">
        <v>1</v>
      </c>
      <c r="T77" s="162"/>
    </row>
    <row r="78" s="8" customFormat="1" ht="382" hidden="1" customHeight="1" spans="1:20">
      <c r="A78" s="123">
        <v>35</v>
      </c>
      <c r="B78" s="123" t="s">
        <v>51</v>
      </c>
      <c r="C78" s="123" t="s">
        <v>235</v>
      </c>
      <c r="D78" s="123" t="s">
        <v>236</v>
      </c>
      <c r="E78" s="127" t="s">
        <v>237</v>
      </c>
      <c r="F78" s="123" t="s">
        <v>30</v>
      </c>
      <c r="G78" s="123" t="s">
        <v>81</v>
      </c>
      <c r="H78" s="130">
        <v>840</v>
      </c>
      <c r="I78" s="123">
        <v>800</v>
      </c>
      <c r="J78" s="123"/>
      <c r="K78" s="123">
        <v>40</v>
      </c>
      <c r="L78" s="123">
        <v>16</v>
      </c>
      <c r="M78" s="123"/>
      <c r="N78" s="128" t="s">
        <v>238</v>
      </c>
      <c r="O78" s="112"/>
      <c r="P78" s="112" t="s">
        <v>227</v>
      </c>
      <c r="Q78" s="129"/>
      <c r="R78" s="129"/>
      <c r="S78" s="129">
        <v>1</v>
      </c>
      <c r="T78" s="129"/>
    </row>
    <row r="79" s="8" customFormat="1" ht="386" hidden="1" customHeight="1" spans="1:20">
      <c r="A79" s="123">
        <v>36</v>
      </c>
      <c r="B79" s="123" t="s">
        <v>51</v>
      </c>
      <c r="C79" s="123" t="s">
        <v>239</v>
      </c>
      <c r="D79" s="123" t="s">
        <v>240</v>
      </c>
      <c r="E79" s="127" t="s">
        <v>241</v>
      </c>
      <c r="F79" s="123" t="s">
        <v>30</v>
      </c>
      <c r="G79" s="123" t="s">
        <v>109</v>
      </c>
      <c r="H79" s="119">
        <v>1260</v>
      </c>
      <c r="I79" s="119">
        <v>1200</v>
      </c>
      <c r="J79" s="123"/>
      <c r="K79" s="123">
        <v>60</v>
      </c>
      <c r="L79" s="123">
        <v>180</v>
      </c>
      <c r="M79" s="123"/>
      <c r="N79" s="128" t="s">
        <v>242</v>
      </c>
      <c r="O79" s="112" t="s">
        <v>112</v>
      </c>
      <c r="P79" s="112" t="s">
        <v>227</v>
      </c>
      <c r="Q79" s="129"/>
      <c r="R79" s="129"/>
      <c r="S79" s="129">
        <v>1</v>
      </c>
      <c r="T79" s="129"/>
    </row>
    <row r="80" s="7" customFormat="1" ht="62" hidden="1" customHeight="1" spans="1:20">
      <c r="A80" s="116" t="s">
        <v>243</v>
      </c>
      <c r="B80" s="116"/>
      <c r="C80" s="116"/>
      <c r="D80" s="116"/>
      <c r="E80" s="117">
        <v>1</v>
      </c>
      <c r="F80" s="118"/>
      <c r="G80" s="118"/>
      <c r="H80" s="118">
        <v>300</v>
      </c>
      <c r="I80" s="118">
        <v>300</v>
      </c>
      <c r="J80" s="118"/>
      <c r="K80" s="118"/>
      <c r="L80" s="119"/>
      <c r="M80" s="119"/>
      <c r="N80" s="120"/>
      <c r="O80" s="119"/>
      <c r="P80" s="119"/>
      <c r="Q80" s="121"/>
      <c r="R80" s="121"/>
      <c r="S80" s="121"/>
      <c r="T80" s="121"/>
    </row>
    <row r="81" s="8" customFormat="1" ht="150" hidden="1" customHeight="1" spans="1:20">
      <c r="A81" s="123">
        <v>37</v>
      </c>
      <c r="B81" s="123" t="s">
        <v>51</v>
      </c>
      <c r="C81" s="123" t="s">
        <v>244</v>
      </c>
      <c r="D81" s="123" t="s">
        <v>51</v>
      </c>
      <c r="E81" s="133" t="s">
        <v>245</v>
      </c>
      <c r="F81" s="123" t="s">
        <v>30</v>
      </c>
      <c r="G81" s="123" t="s">
        <v>67</v>
      </c>
      <c r="H81" s="112">
        <v>300</v>
      </c>
      <c r="I81" s="112">
        <v>300</v>
      </c>
      <c r="J81" s="112"/>
      <c r="K81" s="112"/>
      <c r="L81" s="112"/>
      <c r="M81" s="112"/>
      <c r="N81" s="113"/>
      <c r="O81" s="112"/>
      <c r="P81" s="112"/>
      <c r="Q81" s="129"/>
      <c r="R81" s="129"/>
      <c r="S81" s="129"/>
      <c r="T81" s="129"/>
    </row>
    <row r="82" s="7" customFormat="1" ht="76" hidden="1" customHeight="1" spans="1:20">
      <c r="A82" s="116" t="s">
        <v>246</v>
      </c>
      <c r="B82" s="116"/>
      <c r="C82" s="116"/>
      <c r="D82" s="116"/>
      <c r="E82" s="117">
        <v>1</v>
      </c>
      <c r="F82" s="118"/>
      <c r="G82" s="118"/>
      <c r="H82" s="118">
        <v>80</v>
      </c>
      <c r="I82" s="118">
        <v>80</v>
      </c>
      <c r="J82" s="118"/>
      <c r="K82" s="118"/>
      <c r="L82" s="119"/>
      <c r="M82" s="119"/>
      <c r="N82" s="120"/>
      <c r="O82" s="119"/>
      <c r="P82" s="119"/>
      <c r="Q82" s="121"/>
      <c r="R82" s="121"/>
      <c r="S82" s="121"/>
      <c r="T82" s="121"/>
    </row>
    <row r="83" s="15" customFormat="1" ht="409" hidden="1" customHeight="1" spans="1:20">
      <c r="A83" s="123">
        <v>38</v>
      </c>
      <c r="B83" s="123" t="s">
        <v>51</v>
      </c>
      <c r="C83" s="123" t="s">
        <v>247</v>
      </c>
      <c r="D83" s="123" t="s">
        <v>51</v>
      </c>
      <c r="E83" s="124" t="s">
        <v>248</v>
      </c>
      <c r="F83" s="123" t="s">
        <v>30</v>
      </c>
      <c r="G83" s="123" t="s">
        <v>249</v>
      </c>
      <c r="H83" s="123">
        <v>80</v>
      </c>
      <c r="I83" s="123">
        <v>80</v>
      </c>
      <c r="J83" s="123"/>
      <c r="K83" s="123"/>
      <c r="L83" s="123">
        <v>0</v>
      </c>
      <c r="M83" s="123" t="s">
        <v>233</v>
      </c>
      <c r="N83" s="123" t="s">
        <v>250</v>
      </c>
      <c r="O83" s="123"/>
      <c r="P83" s="123"/>
      <c r="Q83" s="125"/>
      <c r="R83" s="125"/>
      <c r="S83" s="125"/>
      <c r="T83" s="125"/>
    </row>
    <row r="84" s="15" customFormat="1" ht="146" hidden="1" customHeight="1" spans="1:20">
      <c r="A84" s="123"/>
      <c r="B84" s="123"/>
      <c r="C84" s="123"/>
      <c r="D84" s="123"/>
      <c r="E84" s="124"/>
      <c r="F84" s="123"/>
      <c r="G84" s="123"/>
      <c r="H84" s="123"/>
      <c r="I84" s="123"/>
      <c r="J84" s="123"/>
      <c r="K84" s="123"/>
      <c r="L84" s="123"/>
      <c r="M84" s="123"/>
      <c r="N84" s="123"/>
      <c r="O84" s="123"/>
      <c r="P84" s="123"/>
      <c r="Q84" s="126"/>
      <c r="R84" s="126"/>
      <c r="S84" s="126"/>
      <c r="T84" s="126"/>
    </row>
    <row r="85" s="7" customFormat="1" ht="76" hidden="1" customHeight="1" spans="1:20">
      <c r="A85" s="116" t="s">
        <v>251</v>
      </c>
      <c r="B85" s="116"/>
      <c r="C85" s="116"/>
      <c r="D85" s="116"/>
      <c r="E85" s="117">
        <v>1</v>
      </c>
      <c r="F85" s="118"/>
      <c r="G85" s="118"/>
      <c r="H85" s="118">
        <v>2</v>
      </c>
      <c r="I85" s="118">
        <v>2</v>
      </c>
      <c r="J85" s="118"/>
      <c r="K85" s="118"/>
      <c r="L85" s="119"/>
      <c r="M85" s="119"/>
      <c r="N85" s="120"/>
      <c r="O85" s="119"/>
      <c r="P85" s="119"/>
      <c r="Q85" s="121"/>
      <c r="R85" s="121"/>
      <c r="S85" s="121"/>
      <c r="T85" s="121"/>
    </row>
    <row r="86" s="15" customFormat="1" ht="174" hidden="1" customHeight="1" spans="1:20">
      <c r="A86" s="123">
        <v>39</v>
      </c>
      <c r="B86" s="123" t="s">
        <v>51</v>
      </c>
      <c r="C86" s="123" t="s">
        <v>252</v>
      </c>
      <c r="D86" s="123" t="s">
        <v>51</v>
      </c>
      <c r="E86" s="127" t="s">
        <v>253</v>
      </c>
      <c r="F86" s="123" t="s">
        <v>30</v>
      </c>
      <c r="G86" s="123" t="s">
        <v>67</v>
      </c>
      <c r="H86" s="123">
        <v>2</v>
      </c>
      <c r="I86" s="123">
        <v>2</v>
      </c>
      <c r="J86" s="123"/>
      <c r="K86" s="123"/>
      <c r="L86" s="123">
        <v>0</v>
      </c>
      <c r="M86" s="123" t="s">
        <v>233</v>
      </c>
      <c r="N86" s="128" t="s">
        <v>254</v>
      </c>
      <c r="O86" s="123"/>
      <c r="P86" s="123"/>
      <c r="Q86" s="162"/>
      <c r="R86" s="162"/>
      <c r="S86" s="162"/>
      <c r="T86" s="162"/>
    </row>
    <row r="87" s="16" customFormat="1" ht="94" hidden="1" customHeight="1" spans="1:20">
      <c r="A87" s="163" t="s">
        <v>255</v>
      </c>
      <c r="B87" s="163"/>
      <c r="C87" s="163"/>
      <c r="D87" s="163"/>
      <c r="E87" s="111">
        <v>44</v>
      </c>
      <c r="F87" s="110" t="s">
        <v>256</v>
      </c>
      <c r="G87" s="110" t="s">
        <v>256</v>
      </c>
      <c r="H87" s="110">
        <f t="shared" ref="H87:K87" si="2">H88+H138+H149+H160+H186+H188</f>
        <v>27888.39</v>
      </c>
      <c r="I87" s="110">
        <f t="shared" si="2"/>
        <v>27888.39</v>
      </c>
      <c r="J87" s="110">
        <f t="shared" si="2"/>
        <v>0</v>
      </c>
      <c r="K87" s="110">
        <f t="shared" si="2"/>
        <v>0</v>
      </c>
      <c r="L87" s="110">
        <v>2462.7</v>
      </c>
      <c r="M87" s="112" t="s">
        <v>256</v>
      </c>
      <c r="N87" s="112" t="s">
        <v>256</v>
      </c>
      <c r="O87" s="112" t="s">
        <v>256</v>
      </c>
      <c r="P87" s="112" t="s">
        <v>256</v>
      </c>
      <c r="Q87" s="115"/>
      <c r="R87" s="115"/>
      <c r="S87" s="115"/>
      <c r="T87" s="115"/>
    </row>
    <row r="88" s="16" customFormat="1" ht="96" hidden="1" customHeight="1" spans="1:20">
      <c r="A88" s="112" t="s">
        <v>25</v>
      </c>
      <c r="B88" s="112"/>
      <c r="C88" s="112"/>
      <c r="D88" s="112"/>
      <c r="E88" s="124">
        <v>21</v>
      </c>
      <c r="F88" s="112" t="s">
        <v>256</v>
      </c>
      <c r="G88" s="112" t="s">
        <v>256</v>
      </c>
      <c r="H88" s="112">
        <f t="shared" ref="H88:K88" si="3">SUM(H89:H136)</f>
        <v>13838.2</v>
      </c>
      <c r="I88" s="112">
        <f t="shared" si="3"/>
        <v>13838.2</v>
      </c>
      <c r="J88" s="112">
        <f t="shared" si="3"/>
        <v>0</v>
      </c>
      <c r="K88" s="112">
        <f t="shared" si="3"/>
        <v>0</v>
      </c>
      <c r="L88" s="112">
        <v>1018.9</v>
      </c>
      <c r="M88" s="112" t="s">
        <v>256</v>
      </c>
      <c r="N88" s="112" t="s">
        <v>256</v>
      </c>
      <c r="O88" s="112" t="s">
        <v>256</v>
      </c>
      <c r="P88" s="112" t="s">
        <v>256</v>
      </c>
      <c r="Q88" s="115"/>
      <c r="R88" s="115"/>
      <c r="S88" s="115"/>
      <c r="T88" s="115"/>
    </row>
    <row r="89" s="17" customFormat="1" ht="409" hidden="1" customHeight="1" spans="1:20">
      <c r="A89" s="123">
        <v>1</v>
      </c>
      <c r="B89" s="123" t="s">
        <v>257</v>
      </c>
      <c r="C89" s="123" t="s">
        <v>258</v>
      </c>
      <c r="D89" s="123" t="s">
        <v>259</v>
      </c>
      <c r="E89" s="124" t="s">
        <v>260</v>
      </c>
      <c r="F89" s="123" t="s">
        <v>30</v>
      </c>
      <c r="G89" s="123" t="s">
        <v>261</v>
      </c>
      <c r="H89" s="164">
        <v>446</v>
      </c>
      <c r="I89" s="164">
        <v>446</v>
      </c>
      <c r="J89" s="164">
        <v>0</v>
      </c>
      <c r="K89" s="164">
        <v>0</v>
      </c>
      <c r="L89" s="164">
        <v>0</v>
      </c>
      <c r="M89" s="112" t="s">
        <v>262</v>
      </c>
      <c r="N89" s="112" t="s">
        <v>263</v>
      </c>
      <c r="O89" s="123" t="s">
        <v>264</v>
      </c>
      <c r="P89" s="123" t="s">
        <v>256</v>
      </c>
      <c r="Q89" s="165">
        <v>2</v>
      </c>
      <c r="R89" s="165"/>
      <c r="S89" s="165"/>
      <c r="T89" s="165"/>
    </row>
    <row r="90" s="17" customFormat="1" ht="409" hidden="1" customHeight="1" spans="1:20">
      <c r="A90" s="123"/>
      <c r="B90" s="123"/>
      <c r="C90" s="123"/>
      <c r="D90" s="123"/>
      <c r="E90" s="124"/>
      <c r="F90" s="123"/>
      <c r="G90" s="123"/>
      <c r="H90" s="164"/>
      <c r="I90" s="164"/>
      <c r="J90" s="164"/>
      <c r="K90" s="164"/>
      <c r="L90" s="164"/>
      <c r="M90" s="112"/>
      <c r="N90" s="112"/>
      <c r="O90" s="123"/>
      <c r="P90" s="123"/>
      <c r="Q90" s="165"/>
      <c r="R90" s="165"/>
      <c r="S90" s="165"/>
      <c r="T90" s="165"/>
    </row>
    <row r="91" s="17" customFormat="1" ht="278" hidden="1" customHeight="1" spans="1:20">
      <c r="A91" s="123"/>
      <c r="B91" s="123"/>
      <c r="C91" s="123"/>
      <c r="D91" s="123"/>
      <c r="E91" s="124"/>
      <c r="F91" s="123"/>
      <c r="G91" s="123"/>
      <c r="H91" s="164"/>
      <c r="I91" s="164"/>
      <c r="J91" s="164"/>
      <c r="K91" s="164"/>
      <c r="L91" s="164"/>
      <c r="M91" s="112"/>
      <c r="N91" s="112"/>
      <c r="O91" s="123"/>
      <c r="P91" s="123"/>
      <c r="Q91" s="165"/>
      <c r="R91" s="165"/>
      <c r="S91" s="165"/>
      <c r="T91" s="165"/>
    </row>
    <row r="92" s="17" customFormat="1" ht="30" hidden="1" customHeight="1" spans="1:20">
      <c r="A92" s="135"/>
      <c r="B92" s="135"/>
      <c r="C92" s="135"/>
      <c r="D92" s="135"/>
      <c r="E92" s="142"/>
      <c r="F92" s="135"/>
      <c r="G92" s="135"/>
      <c r="H92" s="166"/>
      <c r="I92" s="166"/>
      <c r="J92" s="166"/>
      <c r="K92" s="166"/>
      <c r="L92" s="166"/>
      <c r="M92" s="136"/>
      <c r="N92" s="136"/>
      <c r="O92" s="135"/>
      <c r="P92" s="135"/>
      <c r="Q92" s="167"/>
      <c r="R92" s="167"/>
      <c r="S92" s="167"/>
      <c r="T92" s="167"/>
    </row>
    <row r="93" s="18" customFormat="1" ht="409" hidden="1" customHeight="1" spans="1:20">
      <c r="A93" s="123">
        <v>2</v>
      </c>
      <c r="B93" s="123" t="s">
        <v>257</v>
      </c>
      <c r="C93" s="123" t="s">
        <v>265</v>
      </c>
      <c r="D93" s="123" t="s">
        <v>266</v>
      </c>
      <c r="E93" s="133" t="s">
        <v>267</v>
      </c>
      <c r="F93" s="123" t="s">
        <v>30</v>
      </c>
      <c r="G93" s="123" t="s">
        <v>268</v>
      </c>
      <c r="H93" s="164">
        <v>800</v>
      </c>
      <c r="I93" s="164">
        <v>800</v>
      </c>
      <c r="J93" s="164">
        <v>0</v>
      </c>
      <c r="K93" s="164">
        <v>0</v>
      </c>
      <c r="L93" s="164" t="s">
        <v>269</v>
      </c>
      <c r="M93" s="113" t="s">
        <v>270</v>
      </c>
      <c r="N93" s="113" t="s">
        <v>271</v>
      </c>
      <c r="O93" s="123" t="s">
        <v>272</v>
      </c>
      <c r="P93" s="123" t="s">
        <v>256</v>
      </c>
      <c r="Q93" s="165">
        <v>4</v>
      </c>
      <c r="R93" s="165"/>
      <c r="S93" s="165"/>
      <c r="T93" s="165"/>
    </row>
    <row r="94" s="19" customFormat="1" ht="409" hidden="1" customHeight="1" spans="1:20">
      <c r="A94" s="123">
        <v>3</v>
      </c>
      <c r="B94" s="123" t="s">
        <v>257</v>
      </c>
      <c r="C94" s="123" t="s">
        <v>273</v>
      </c>
      <c r="D94" s="123" t="s">
        <v>274</v>
      </c>
      <c r="E94" s="124" t="s">
        <v>275</v>
      </c>
      <c r="F94" s="123" t="s">
        <v>30</v>
      </c>
      <c r="G94" s="123" t="s">
        <v>276</v>
      </c>
      <c r="H94" s="164">
        <v>800</v>
      </c>
      <c r="I94" s="164">
        <v>800</v>
      </c>
      <c r="J94" s="164">
        <v>0</v>
      </c>
      <c r="K94" s="164">
        <v>0</v>
      </c>
      <c r="L94" s="164">
        <v>80</v>
      </c>
      <c r="M94" s="112" t="s">
        <v>277</v>
      </c>
      <c r="N94" s="112" t="s">
        <v>278</v>
      </c>
      <c r="O94" s="119" t="s">
        <v>272</v>
      </c>
      <c r="P94" s="123" t="s">
        <v>256</v>
      </c>
      <c r="Q94" s="165">
        <v>5</v>
      </c>
      <c r="R94" s="165"/>
      <c r="S94" s="165"/>
      <c r="T94" s="165"/>
    </row>
    <row r="95" s="19" customFormat="1" ht="352" hidden="1" customHeight="1" spans="1:20">
      <c r="A95" s="123"/>
      <c r="B95" s="123"/>
      <c r="C95" s="123"/>
      <c r="D95" s="123"/>
      <c r="E95" s="124"/>
      <c r="F95" s="123"/>
      <c r="G95" s="123"/>
      <c r="H95" s="164"/>
      <c r="I95" s="164"/>
      <c r="J95" s="164"/>
      <c r="K95" s="164"/>
      <c r="L95" s="164"/>
      <c r="M95" s="112"/>
      <c r="N95" s="112"/>
      <c r="O95" s="119"/>
      <c r="P95" s="123"/>
      <c r="Q95" s="165"/>
      <c r="R95" s="165"/>
      <c r="S95" s="165"/>
      <c r="T95" s="165"/>
    </row>
    <row r="96" s="19" customFormat="1" ht="409" hidden="1" customHeight="1" spans="1:20">
      <c r="A96" s="123">
        <v>4</v>
      </c>
      <c r="B96" s="123" t="s">
        <v>257</v>
      </c>
      <c r="C96" s="123" t="s">
        <v>279</v>
      </c>
      <c r="D96" s="123" t="s">
        <v>280</v>
      </c>
      <c r="E96" s="124" t="s">
        <v>281</v>
      </c>
      <c r="F96" s="123" t="s">
        <v>282</v>
      </c>
      <c r="G96" s="123" t="s">
        <v>276</v>
      </c>
      <c r="H96" s="164">
        <v>350</v>
      </c>
      <c r="I96" s="164">
        <v>350</v>
      </c>
      <c r="J96" s="164">
        <v>0</v>
      </c>
      <c r="K96" s="164">
        <v>0</v>
      </c>
      <c r="L96" s="164">
        <v>35</v>
      </c>
      <c r="M96" s="112" t="s">
        <v>283</v>
      </c>
      <c r="N96" s="112" t="s">
        <v>284</v>
      </c>
      <c r="O96" s="119" t="s">
        <v>272</v>
      </c>
      <c r="P96" s="123" t="s">
        <v>256</v>
      </c>
      <c r="Q96" s="165">
        <v>5</v>
      </c>
      <c r="R96" s="165"/>
      <c r="S96" s="165"/>
      <c r="T96" s="165"/>
    </row>
    <row r="97" s="19" customFormat="1" ht="232" hidden="1" customHeight="1" spans="1:20">
      <c r="A97" s="123"/>
      <c r="B97" s="123"/>
      <c r="C97" s="123"/>
      <c r="D97" s="123"/>
      <c r="E97" s="124"/>
      <c r="F97" s="123"/>
      <c r="G97" s="123"/>
      <c r="H97" s="164"/>
      <c r="I97" s="164"/>
      <c r="J97" s="164"/>
      <c r="K97" s="164"/>
      <c r="L97" s="164"/>
      <c r="M97" s="112"/>
      <c r="N97" s="112"/>
      <c r="O97" s="119"/>
      <c r="P97" s="123"/>
      <c r="Q97" s="165"/>
      <c r="R97" s="165"/>
      <c r="S97" s="165"/>
      <c r="T97" s="165"/>
    </row>
    <row r="98" s="20" customFormat="1" ht="409" hidden="1" customHeight="1" spans="1:20">
      <c r="A98" s="123">
        <v>5</v>
      </c>
      <c r="B98" s="123" t="s">
        <v>257</v>
      </c>
      <c r="C98" s="123" t="s">
        <v>285</v>
      </c>
      <c r="D98" s="123" t="s">
        <v>286</v>
      </c>
      <c r="E98" s="124" t="s">
        <v>287</v>
      </c>
      <c r="F98" s="123" t="s">
        <v>30</v>
      </c>
      <c r="G98" s="123" t="s">
        <v>276</v>
      </c>
      <c r="H98" s="164">
        <v>390</v>
      </c>
      <c r="I98" s="164">
        <v>390</v>
      </c>
      <c r="J98" s="164">
        <v>0</v>
      </c>
      <c r="K98" s="164">
        <v>0</v>
      </c>
      <c r="L98" s="164">
        <v>45</v>
      </c>
      <c r="M98" s="112" t="s">
        <v>288</v>
      </c>
      <c r="N98" s="168" t="s">
        <v>289</v>
      </c>
      <c r="O98" s="123" t="s">
        <v>272</v>
      </c>
      <c r="P98" s="123" t="s">
        <v>256</v>
      </c>
      <c r="Q98" s="165">
        <v>1</v>
      </c>
      <c r="R98" s="165"/>
      <c r="S98" s="165"/>
      <c r="T98" s="165"/>
    </row>
    <row r="99" s="20" customFormat="1" ht="188" hidden="1" customHeight="1" spans="1:20">
      <c r="A99" s="123"/>
      <c r="B99" s="123"/>
      <c r="C99" s="123"/>
      <c r="D99" s="123"/>
      <c r="E99" s="124"/>
      <c r="F99" s="123"/>
      <c r="G99" s="123"/>
      <c r="H99" s="164"/>
      <c r="I99" s="164"/>
      <c r="J99" s="164"/>
      <c r="K99" s="164"/>
      <c r="L99" s="164"/>
      <c r="M99" s="112"/>
      <c r="N99" s="168"/>
      <c r="O99" s="123"/>
      <c r="P99" s="123"/>
      <c r="Q99" s="165"/>
      <c r="R99" s="165"/>
      <c r="S99" s="165"/>
      <c r="T99" s="165"/>
    </row>
    <row r="100" s="17" customFormat="1" ht="409" hidden="1" customHeight="1" spans="1:20">
      <c r="A100" s="123">
        <v>6</v>
      </c>
      <c r="B100" s="123" t="s">
        <v>257</v>
      </c>
      <c r="C100" s="123" t="s">
        <v>290</v>
      </c>
      <c r="D100" s="123" t="s">
        <v>291</v>
      </c>
      <c r="E100" s="124" t="s">
        <v>292</v>
      </c>
      <c r="F100" s="123" t="s">
        <v>30</v>
      </c>
      <c r="G100" s="169" t="s">
        <v>293</v>
      </c>
      <c r="H100" s="164">
        <v>65</v>
      </c>
      <c r="I100" s="164">
        <v>65</v>
      </c>
      <c r="J100" s="164">
        <v>0</v>
      </c>
      <c r="K100" s="164">
        <v>0</v>
      </c>
      <c r="L100" s="164" t="s">
        <v>294</v>
      </c>
      <c r="M100" s="112" t="s">
        <v>295</v>
      </c>
      <c r="N100" s="112" t="s">
        <v>296</v>
      </c>
      <c r="O100" s="123" t="s">
        <v>272</v>
      </c>
      <c r="P100" s="123" t="s">
        <v>256</v>
      </c>
      <c r="Q100" s="165">
        <v>1</v>
      </c>
      <c r="R100" s="165"/>
      <c r="S100" s="165"/>
      <c r="T100" s="165"/>
    </row>
    <row r="101" s="17" customFormat="1" ht="100" hidden="1" customHeight="1" spans="1:20">
      <c r="A101" s="123"/>
      <c r="B101" s="123"/>
      <c r="C101" s="123"/>
      <c r="D101" s="123"/>
      <c r="E101" s="124"/>
      <c r="F101" s="123"/>
      <c r="G101" s="169"/>
      <c r="H101" s="164"/>
      <c r="I101" s="164"/>
      <c r="J101" s="164"/>
      <c r="K101" s="164"/>
      <c r="L101" s="164"/>
      <c r="M101" s="112"/>
      <c r="N101" s="112"/>
      <c r="O101" s="123"/>
      <c r="P101" s="123"/>
      <c r="Q101" s="165"/>
      <c r="R101" s="165"/>
      <c r="S101" s="165"/>
      <c r="T101" s="165"/>
    </row>
    <row r="102" s="21" customFormat="1" ht="409" hidden="1" customHeight="1" spans="1:20">
      <c r="A102" s="123">
        <v>7</v>
      </c>
      <c r="B102" s="123" t="s">
        <v>257</v>
      </c>
      <c r="C102" s="123" t="s">
        <v>297</v>
      </c>
      <c r="D102" s="123" t="s">
        <v>298</v>
      </c>
      <c r="E102" s="124" t="s">
        <v>299</v>
      </c>
      <c r="F102" s="123" t="s">
        <v>30</v>
      </c>
      <c r="G102" s="123" t="s">
        <v>300</v>
      </c>
      <c r="H102" s="164">
        <v>450</v>
      </c>
      <c r="I102" s="164">
        <v>450</v>
      </c>
      <c r="J102" s="164">
        <v>0</v>
      </c>
      <c r="K102" s="164">
        <v>0</v>
      </c>
      <c r="L102" s="164">
        <v>45</v>
      </c>
      <c r="M102" s="112" t="s">
        <v>301</v>
      </c>
      <c r="N102" s="123" t="s">
        <v>302</v>
      </c>
      <c r="O102" s="123" t="s">
        <v>303</v>
      </c>
      <c r="P102" s="123" t="s">
        <v>304</v>
      </c>
      <c r="Q102" s="165">
        <v>5</v>
      </c>
      <c r="R102" s="165"/>
      <c r="S102" s="165"/>
      <c r="T102" s="165"/>
    </row>
    <row r="103" s="21" customFormat="1" ht="196" hidden="1" customHeight="1" spans="1:20">
      <c r="A103" s="123"/>
      <c r="B103" s="123"/>
      <c r="C103" s="123"/>
      <c r="D103" s="123"/>
      <c r="E103" s="124"/>
      <c r="F103" s="123"/>
      <c r="G103" s="123"/>
      <c r="H103" s="164"/>
      <c r="I103" s="164"/>
      <c r="J103" s="164"/>
      <c r="K103" s="164"/>
      <c r="L103" s="164"/>
      <c r="M103" s="112"/>
      <c r="N103" s="123"/>
      <c r="O103" s="123"/>
      <c r="P103" s="123"/>
      <c r="Q103" s="165"/>
      <c r="R103" s="165"/>
      <c r="S103" s="165"/>
      <c r="T103" s="165"/>
    </row>
    <row r="104" s="22" customFormat="1" ht="409" hidden="1" customHeight="1" spans="1:20">
      <c r="A104" s="123">
        <v>8</v>
      </c>
      <c r="B104" s="123" t="s">
        <v>257</v>
      </c>
      <c r="C104" s="123" t="s">
        <v>305</v>
      </c>
      <c r="D104" s="123" t="s">
        <v>306</v>
      </c>
      <c r="E104" s="159" t="s">
        <v>307</v>
      </c>
      <c r="F104" s="123" t="s">
        <v>30</v>
      </c>
      <c r="G104" s="123" t="s">
        <v>300</v>
      </c>
      <c r="H104" s="164">
        <v>110</v>
      </c>
      <c r="I104" s="164">
        <v>110</v>
      </c>
      <c r="J104" s="164">
        <v>0</v>
      </c>
      <c r="K104" s="164">
        <v>0</v>
      </c>
      <c r="L104" s="164">
        <v>0</v>
      </c>
      <c r="M104" s="170" t="s">
        <v>308</v>
      </c>
      <c r="N104" s="112" t="s">
        <v>309</v>
      </c>
      <c r="O104" s="123" t="s">
        <v>264</v>
      </c>
      <c r="P104" s="123" t="s">
        <v>310</v>
      </c>
      <c r="Q104" s="165">
        <v>1</v>
      </c>
      <c r="R104" s="165"/>
      <c r="S104" s="165"/>
      <c r="T104" s="165"/>
    </row>
    <row r="105" s="22" customFormat="1" ht="272" hidden="1" customHeight="1" spans="1:20">
      <c r="A105" s="123"/>
      <c r="B105" s="123"/>
      <c r="C105" s="123"/>
      <c r="D105" s="123"/>
      <c r="E105" s="159"/>
      <c r="F105" s="123"/>
      <c r="G105" s="123"/>
      <c r="H105" s="164"/>
      <c r="I105" s="164"/>
      <c r="J105" s="164"/>
      <c r="K105" s="164"/>
      <c r="L105" s="164"/>
      <c r="M105" s="170"/>
      <c r="N105" s="112"/>
      <c r="O105" s="123"/>
      <c r="P105" s="123"/>
      <c r="Q105" s="165"/>
      <c r="R105" s="165"/>
      <c r="S105" s="165"/>
      <c r="T105" s="165"/>
    </row>
    <row r="106" s="17" customFormat="1" ht="409" hidden="1" customHeight="1" spans="1:20">
      <c r="A106" s="123">
        <v>9</v>
      </c>
      <c r="B106" s="123" t="s">
        <v>257</v>
      </c>
      <c r="C106" s="123" t="s">
        <v>311</v>
      </c>
      <c r="D106" s="123" t="s">
        <v>312</v>
      </c>
      <c r="E106" s="124" t="s">
        <v>313</v>
      </c>
      <c r="F106" s="123" t="s">
        <v>30</v>
      </c>
      <c r="G106" s="123" t="s">
        <v>300</v>
      </c>
      <c r="H106" s="164">
        <v>400</v>
      </c>
      <c r="I106" s="164">
        <v>400</v>
      </c>
      <c r="J106" s="164">
        <v>0</v>
      </c>
      <c r="K106" s="164">
        <v>0</v>
      </c>
      <c r="L106" s="164">
        <v>0</v>
      </c>
      <c r="M106" s="112" t="s">
        <v>314</v>
      </c>
      <c r="N106" s="112" t="s">
        <v>315</v>
      </c>
      <c r="O106" s="123" t="s">
        <v>272</v>
      </c>
      <c r="P106" s="123" t="s">
        <v>256</v>
      </c>
      <c r="Q106" s="165">
        <v>2</v>
      </c>
      <c r="R106" s="165"/>
      <c r="S106" s="165"/>
      <c r="T106" s="165"/>
    </row>
    <row r="107" s="17" customFormat="1" ht="242" hidden="1" customHeight="1" spans="1:20">
      <c r="A107" s="123"/>
      <c r="B107" s="123"/>
      <c r="C107" s="123"/>
      <c r="D107" s="123"/>
      <c r="E107" s="124"/>
      <c r="F107" s="123"/>
      <c r="G107" s="123"/>
      <c r="H107" s="164"/>
      <c r="I107" s="164"/>
      <c r="J107" s="164"/>
      <c r="K107" s="164"/>
      <c r="L107" s="164"/>
      <c r="M107" s="112"/>
      <c r="N107" s="112"/>
      <c r="O107" s="123"/>
      <c r="P107" s="123"/>
      <c r="Q107" s="165"/>
      <c r="R107" s="165"/>
      <c r="S107" s="165"/>
      <c r="T107" s="165"/>
    </row>
    <row r="108" s="23" customFormat="1" ht="409" hidden="1" customHeight="1" spans="1:20">
      <c r="A108" s="123">
        <v>10</v>
      </c>
      <c r="B108" s="134" t="s">
        <v>257</v>
      </c>
      <c r="C108" s="134" t="s">
        <v>316</v>
      </c>
      <c r="D108" s="134" t="s">
        <v>317</v>
      </c>
      <c r="E108" s="171" t="s">
        <v>318</v>
      </c>
      <c r="F108" s="134" t="s">
        <v>319</v>
      </c>
      <c r="G108" s="134" t="s">
        <v>320</v>
      </c>
      <c r="H108" s="164">
        <v>100</v>
      </c>
      <c r="I108" s="164">
        <v>100</v>
      </c>
      <c r="J108" s="164">
        <v>0</v>
      </c>
      <c r="K108" s="164">
        <v>0</v>
      </c>
      <c r="L108" s="172" t="s">
        <v>321</v>
      </c>
      <c r="M108" s="173" t="s">
        <v>322</v>
      </c>
      <c r="N108" s="173" t="s">
        <v>323</v>
      </c>
      <c r="O108" s="134" t="s">
        <v>324</v>
      </c>
      <c r="P108" s="123" t="s">
        <v>325</v>
      </c>
      <c r="Q108" s="165">
        <v>2</v>
      </c>
      <c r="R108" s="165"/>
      <c r="S108" s="165"/>
      <c r="T108" s="165"/>
    </row>
    <row r="109" s="23" customFormat="1" ht="409" hidden="1" customHeight="1" spans="1:20">
      <c r="A109" s="123"/>
      <c r="B109" s="134"/>
      <c r="C109" s="134"/>
      <c r="D109" s="134"/>
      <c r="E109" s="171"/>
      <c r="F109" s="134"/>
      <c r="G109" s="134"/>
      <c r="H109" s="164"/>
      <c r="I109" s="164"/>
      <c r="J109" s="164"/>
      <c r="K109" s="164"/>
      <c r="L109" s="172"/>
      <c r="M109" s="173"/>
      <c r="N109" s="173"/>
      <c r="O109" s="134"/>
      <c r="P109" s="123"/>
      <c r="Q109" s="165"/>
      <c r="R109" s="165"/>
      <c r="S109" s="165"/>
      <c r="T109" s="165"/>
    </row>
    <row r="110" s="23" customFormat="1" ht="130" hidden="1" customHeight="1" spans="1:20">
      <c r="A110" s="123"/>
      <c r="B110" s="134"/>
      <c r="C110" s="134"/>
      <c r="D110" s="134"/>
      <c r="E110" s="171"/>
      <c r="F110" s="134"/>
      <c r="G110" s="134"/>
      <c r="H110" s="164"/>
      <c r="I110" s="164"/>
      <c r="J110" s="164"/>
      <c r="K110" s="164"/>
      <c r="L110" s="172"/>
      <c r="M110" s="173"/>
      <c r="N110" s="173"/>
      <c r="O110" s="134"/>
      <c r="P110" s="123"/>
      <c r="Q110" s="165"/>
      <c r="R110" s="165"/>
      <c r="S110" s="165"/>
      <c r="T110" s="165"/>
    </row>
    <row r="111" s="23" customFormat="1" ht="409" hidden="1" customHeight="1" spans="1:20">
      <c r="A111" s="123">
        <v>11</v>
      </c>
      <c r="B111" s="134" t="s">
        <v>257</v>
      </c>
      <c r="C111" s="134" t="s">
        <v>326</v>
      </c>
      <c r="D111" s="134" t="s">
        <v>327</v>
      </c>
      <c r="E111" s="171" t="s">
        <v>328</v>
      </c>
      <c r="F111" s="134" t="s">
        <v>319</v>
      </c>
      <c r="G111" s="134" t="s">
        <v>329</v>
      </c>
      <c r="H111" s="164">
        <v>360</v>
      </c>
      <c r="I111" s="164">
        <v>360</v>
      </c>
      <c r="J111" s="164">
        <v>0</v>
      </c>
      <c r="K111" s="164">
        <v>0</v>
      </c>
      <c r="L111" s="172">
        <v>36</v>
      </c>
      <c r="M111" s="173" t="s">
        <v>330</v>
      </c>
      <c r="N111" s="173" t="s">
        <v>331</v>
      </c>
      <c r="O111" s="134" t="s">
        <v>332</v>
      </c>
      <c r="P111" s="123" t="s">
        <v>256</v>
      </c>
      <c r="Q111" s="165">
        <v>6</v>
      </c>
      <c r="R111" s="165"/>
      <c r="S111" s="165"/>
      <c r="T111" s="165"/>
    </row>
    <row r="112" s="23" customFormat="1" ht="409" hidden="1" customHeight="1" spans="1:20">
      <c r="A112" s="123"/>
      <c r="B112" s="134"/>
      <c r="C112" s="134"/>
      <c r="D112" s="134"/>
      <c r="E112" s="171"/>
      <c r="F112" s="134"/>
      <c r="G112" s="134"/>
      <c r="H112" s="164"/>
      <c r="I112" s="164"/>
      <c r="J112" s="164"/>
      <c r="K112" s="164"/>
      <c r="L112" s="172"/>
      <c r="M112" s="173"/>
      <c r="N112" s="173"/>
      <c r="O112" s="134"/>
      <c r="P112" s="123"/>
      <c r="Q112" s="165"/>
      <c r="R112" s="165"/>
      <c r="S112" s="165"/>
      <c r="T112" s="165"/>
    </row>
    <row r="113" s="23" customFormat="1" ht="409" hidden="1" customHeight="1" spans="1:20">
      <c r="A113" s="123"/>
      <c r="B113" s="134"/>
      <c r="C113" s="134"/>
      <c r="D113" s="134"/>
      <c r="E113" s="171"/>
      <c r="F113" s="134"/>
      <c r="G113" s="134"/>
      <c r="H113" s="164"/>
      <c r="I113" s="164"/>
      <c r="J113" s="164"/>
      <c r="K113" s="164"/>
      <c r="L113" s="172"/>
      <c r="M113" s="173"/>
      <c r="N113" s="173"/>
      <c r="O113" s="134"/>
      <c r="P113" s="123"/>
      <c r="Q113" s="165"/>
      <c r="R113" s="165"/>
      <c r="S113" s="165"/>
      <c r="T113" s="165"/>
    </row>
    <row r="114" s="17" customFormat="1" ht="409" hidden="1" customHeight="1" spans="1:20">
      <c r="A114" s="123">
        <v>12</v>
      </c>
      <c r="B114" s="123" t="s">
        <v>257</v>
      </c>
      <c r="C114" s="123" t="s">
        <v>333</v>
      </c>
      <c r="D114" s="135" t="s">
        <v>334</v>
      </c>
      <c r="E114" s="124" t="s">
        <v>335</v>
      </c>
      <c r="F114" s="123" t="s">
        <v>30</v>
      </c>
      <c r="G114" s="123" t="s">
        <v>336</v>
      </c>
      <c r="H114" s="164">
        <v>2000</v>
      </c>
      <c r="I114" s="164">
        <v>2000</v>
      </c>
      <c r="J114" s="164">
        <v>0</v>
      </c>
      <c r="K114" s="164">
        <v>0</v>
      </c>
      <c r="L114" s="164">
        <v>250</v>
      </c>
      <c r="M114" s="112" t="s">
        <v>337</v>
      </c>
      <c r="N114" s="112" t="s">
        <v>338</v>
      </c>
      <c r="O114" s="123" t="s">
        <v>272</v>
      </c>
      <c r="P114" s="123" t="s">
        <v>256</v>
      </c>
      <c r="Q114" s="165">
        <v>1</v>
      </c>
      <c r="R114" s="165"/>
      <c r="S114" s="165"/>
      <c r="T114" s="165"/>
    </row>
    <row r="115" s="17" customFormat="1" ht="409" hidden="1" customHeight="1" spans="1:20">
      <c r="A115" s="123"/>
      <c r="B115" s="123"/>
      <c r="C115" s="123"/>
      <c r="D115" s="138"/>
      <c r="E115" s="124"/>
      <c r="F115" s="123"/>
      <c r="G115" s="123"/>
      <c r="H115" s="164"/>
      <c r="I115" s="164"/>
      <c r="J115" s="164"/>
      <c r="K115" s="164"/>
      <c r="L115" s="164"/>
      <c r="M115" s="112"/>
      <c r="N115" s="112"/>
      <c r="O115" s="123"/>
      <c r="P115" s="123"/>
      <c r="Q115" s="165"/>
      <c r="R115" s="165"/>
      <c r="S115" s="165"/>
      <c r="T115" s="165"/>
    </row>
    <row r="116" s="17" customFormat="1" ht="409" hidden="1" customHeight="1" spans="1:20">
      <c r="A116" s="123"/>
      <c r="B116" s="123"/>
      <c r="C116" s="123"/>
      <c r="D116" s="148"/>
      <c r="E116" s="124"/>
      <c r="F116" s="123"/>
      <c r="G116" s="123"/>
      <c r="H116" s="164"/>
      <c r="I116" s="164"/>
      <c r="J116" s="164"/>
      <c r="K116" s="164"/>
      <c r="L116" s="164"/>
      <c r="M116" s="112"/>
      <c r="N116" s="112"/>
      <c r="O116" s="123"/>
      <c r="P116" s="123"/>
      <c r="Q116" s="165"/>
      <c r="R116" s="165"/>
      <c r="S116" s="165"/>
      <c r="T116" s="165"/>
    </row>
    <row r="117" s="17" customFormat="1" ht="409" hidden="1" customHeight="1" spans="1:20">
      <c r="A117" s="123">
        <v>13</v>
      </c>
      <c r="B117" s="123" t="s">
        <v>257</v>
      </c>
      <c r="C117" s="123" t="s">
        <v>339</v>
      </c>
      <c r="D117" s="123" t="s">
        <v>340</v>
      </c>
      <c r="E117" s="124" t="s">
        <v>341</v>
      </c>
      <c r="F117" s="123" t="s">
        <v>342</v>
      </c>
      <c r="G117" s="123" t="s">
        <v>343</v>
      </c>
      <c r="H117" s="164">
        <v>187.2</v>
      </c>
      <c r="I117" s="164">
        <v>187.2</v>
      </c>
      <c r="J117" s="164">
        <v>0</v>
      </c>
      <c r="K117" s="164">
        <v>0</v>
      </c>
      <c r="L117" s="164">
        <v>0</v>
      </c>
      <c r="M117" s="174" t="s">
        <v>344</v>
      </c>
      <c r="N117" s="112" t="s">
        <v>345</v>
      </c>
      <c r="O117" s="123" t="s">
        <v>264</v>
      </c>
      <c r="P117" s="123" t="s">
        <v>256</v>
      </c>
      <c r="Q117" s="165">
        <v>2</v>
      </c>
      <c r="R117" s="165"/>
      <c r="S117" s="165"/>
      <c r="T117" s="165"/>
    </row>
    <row r="118" s="17" customFormat="1" ht="409" hidden="1" customHeight="1" spans="1:20">
      <c r="A118" s="123"/>
      <c r="B118" s="123"/>
      <c r="C118" s="123"/>
      <c r="D118" s="123"/>
      <c r="E118" s="124"/>
      <c r="F118" s="123"/>
      <c r="G118" s="123"/>
      <c r="H118" s="164"/>
      <c r="I118" s="164"/>
      <c r="J118" s="164"/>
      <c r="K118" s="164"/>
      <c r="L118" s="164"/>
      <c r="M118" s="174"/>
      <c r="N118" s="112"/>
      <c r="O118" s="123"/>
      <c r="P118" s="123"/>
      <c r="Q118" s="165"/>
      <c r="R118" s="165"/>
      <c r="S118" s="165"/>
      <c r="T118" s="165"/>
    </row>
    <row r="119" s="17" customFormat="1" ht="409" hidden="1" customHeight="1" spans="1:20">
      <c r="A119" s="123"/>
      <c r="B119" s="123"/>
      <c r="C119" s="123"/>
      <c r="D119" s="123"/>
      <c r="E119" s="124"/>
      <c r="F119" s="123"/>
      <c r="G119" s="123"/>
      <c r="H119" s="164"/>
      <c r="I119" s="164"/>
      <c r="J119" s="164"/>
      <c r="K119" s="164"/>
      <c r="L119" s="164"/>
      <c r="M119" s="174"/>
      <c r="N119" s="112"/>
      <c r="O119" s="123"/>
      <c r="P119" s="123"/>
      <c r="Q119" s="165"/>
      <c r="R119" s="165"/>
      <c r="S119" s="165"/>
      <c r="T119" s="165"/>
    </row>
    <row r="120" s="20" customFormat="1" ht="409" hidden="1" customHeight="1" spans="1:20">
      <c r="A120" s="123">
        <v>14</v>
      </c>
      <c r="B120" s="123" t="s">
        <v>257</v>
      </c>
      <c r="C120" s="123" t="s">
        <v>346</v>
      </c>
      <c r="D120" s="123" t="s">
        <v>347</v>
      </c>
      <c r="E120" s="124" t="s">
        <v>348</v>
      </c>
      <c r="F120" s="123" t="s">
        <v>282</v>
      </c>
      <c r="G120" s="123" t="s">
        <v>276</v>
      </c>
      <c r="H120" s="164">
        <v>500</v>
      </c>
      <c r="I120" s="164">
        <v>500</v>
      </c>
      <c r="J120" s="164">
        <v>0</v>
      </c>
      <c r="K120" s="164">
        <v>0</v>
      </c>
      <c r="L120" s="164">
        <v>50</v>
      </c>
      <c r="M120" s="112" t="s">
        <v>349</v>
      </c>
      <c r="N120" s="168" t="s">
        <v>350</v>
      </c>
      <c r="O120" s="123" t="s">
        <v>272</v>
      </c>
      <c r="P120" s="123" t="s">
        <v>256</v>
      </c>
      <c r="Q120" s="165">
        <v>6</v>
      </c>
      <c r="R120" s="165"/>
      <c r="S120" s="165"/>
      <c r="T120" s="165"/>
    </row>
    <row r="121" s="20" customFormat="1" ht="142" hidden="1" customHeight="1" spans="1:20">
      <c r="A121" s="123"/>
      <c r="B121" s="123"/>
      <c r="C121" s="123"/>
      <c r="D121" s="123"/>
      <c r="E121" s="124"/>
      <c r="F121" s="123"/>
      <c r="G121" s="123"/>
      <c r="H121" s="164"/>
      <c r="I121" s="164"/>
      <c r="J121" s="164"/>
      <c r="K121" s="164"/>
      <c r="L121" s="164"/>
      <c r="M121" s="112"/>
      <c r="N121" s="168"/>
      <c r="O121" s="123"/>
      <c r="P121" s="123"/>
      <c r="Q121" s="165"/>
      <c r="R121" s="165"/>
      <c r="S121" s="165"/>
      <c r="T121" s="165"/>
    </row>
    <row r="122" s="17" customFormat="1" ht="409" hidden="1" customHeight="1" spans="1:20">
      <c r="A122" s="123">
        <v>15</v>
      </c>
      <c r="B122" s="123" t="s">
        <v>257</v>
      </c>
      <c r="C122" s="123" t="s">
        <v>351</v>
      </c>
      <c r="D122" s="123" t="s">
        <v>352</v>
      </c>
      <c r="E122" s="127" t="s">
        <v>353</v>
      </c>
      <c r="F122" s="123" t="s">
        <v>30</v>
      </c>
      <c r="G122" s="123" t="s">
        <v>354</v>
      </c>
      <c r="H122" s="123">
        <v>80</v>
      </c>
      <c r="I122" s="123">
        <v>80</v>
      </c>
      <c r="J122" s="123">
        <v>0</v>
      </c>
      <c r="K122" s="123">
        <v>0</v>
      </c>
      <c r="L122" s="123">
        <v>8</v>
      </c>
      <c r="M122" s="112" t="s">
        <v>355</v>
      </c>
      <c r="N122" s="113" t="s">
        <v>356</v>
      </c>
      <c r="O122" s="123" t="s">
        <v>272</v>
      </c>
      <c r="P122" s="123" t="s">
        <v>357</v>
      </c>
      <c r="Q122" s="165">
        <v>6</v>
      </c>
      <c r="R122" s="165"/>
      <c r="S122" s="165"/>
      <c r="T122" s="165"/>
    </row>
    <row r="123" s="17" customFormat="1" ht="409" hidden="1" customHeight="1" spans="1:20">
      <c r="A123" s="123">
        <v>16</v>
      </c>
      <c r="B123" s="123" t="s">
        <v>257</v>
      </c>
      <c r="C123" s="123" t="s">
        <v>358</v>
      </c>
      <c r="D123" s="123" t="s">
        <v>359</v>
      </c>
      <c r="E123" s="124" t="s">
        <v>360</v>
      </c>
      <c r="F123" s="123" t="s">
        <v>30</v>
      </c>
      <c r="G123" s="123" t="s">
        <v>361</v>
      </c>
      <c r="H123" s="164">
        <v>2000</v>
      </c>
      <c r="I123" s="164">
        <v>2000</v>
      </c>
      <c r="J123" s="164">
        <v>0</v>
      </c>
      <c r="K123" s="164">
        <v>0</v>
      </c>
      <c r="L123" s="164" t="s">
        <v>362</v>
      </c>
      <c r="M123" s="174" t="s">
        <v>363</v>
      </c>
      <c r="N123" s="112" t="s">
        <v>364</v>
      </c>
      <c r="O123" s="123" t="s">
        <v>272</v>
      </c>
      <c r="P123" s="123" t="s">
        <v>256</v>
      </c>
      <c r="Q123" s="165">
        <v>6</v>
      </c>
      <c r="R123" s="165"/>
      <c r="S123" s="165"/>
      <c r="T123" s="165"/>
    </row>
    <row r="124" s="17" customFormat="1" ht="224" hidden="1" customHeight="1" spans="1:20">
      <c r="A124" s="123"/>
      <c r="B124" s="123"/>
      <c r="C124" s="123"/>
      <c r="D124" s="123"/>
      <c r="E124" s="124"/>
      <c r="F124" s="123"/>
      <c r="G124" s="123"/>
      <c r="H124" s="164"/>
      <c r="I124" s="164"/>
      <c r="J124" s="164"/>
      <c r="K124" s="164"/>
      <c r="L124" s="164"/>
      <c r="M124" s="174"/>
      <c r="N124" s="112"/>
      <c r="O124" s="123"/>
      <c r="P124" s="123"/>
      <c r="Q124" s="165"/>
      <c r="R124" s="165"/>
      <c r="S124" s="165"/>
      <c r="T124" s="165"/>
    </row>
    <row r="125" s="24" customFormat="1" ht="409" hidden="1" customHeight="1" spans="1:20">
      <c r="A125" s="123">
        <v>17</v>
      </c>
      <c r="B125" s="123" t="s">
        <v>257</v>
      </c>
      <c r="C125" s="123" t="s">
        <v>365</v>
      </c>
      <c r="D125" s="123" t="s">
        <v>366</v>
      </c>
      <c r="E125" s="124" t="s">
        <v>367</v>
      </c>
      <c r="F125" s="123" t="s">
        <v>30</v>
      </c>
      <c r="G125" s="123" t="s">
        <v>368</v>
      </c>
      <c r="H125" s="164">
        <v>1500</v>
      </c>
      <c r="I125" s="164">
        <v>1500</v>
      </c>
      <c r="J125" s="164">
        <v>0</v>
      </c>
      <c r="K125" s="164">
        <v>0</v>
      </c>
      <c r="L125" s="164" t="s">
        <v>369</v>
      </c>
      <c r="M125" s="112" t="s">
        <v>370</v>
      </c>
      <c r="N125" s="112" t="s">
        <v>371</v>
      </c>
      <c r="O125" s="123" t="s">
        <v>272</v>
      </c>
      <c r="P125" s="123" t="s">
        <v>256</v>
      </c>
      <c r="Q125" s="165">
        <v>5</v>
      </c>
      <c r="R125" s="165"/>
      <c r="S125" s="165"/>
      <c r="T125" s="165"/>
    </row>
    <row r="126" s="24" customFormat="1" ht="134" hidden="1" customHeight="1" spans="1:20">
      <c r="A126" s="123"/>
      <c r="B126" s="123"/>
      <c r="C126" s="123"/>
      <c r="D126" s="123"/>
      <c r="E126" s="124"/>
      <c r="F126" s="123"/>
      <c r="G126" s="123"/>
      <c r="H126" s="164"/>
      <c r="I126" s="164"/>
      <c r="J126" s="164"/>
      <c r="K126" s="164"/>
      <c r="L126" s="164"/>
      <c r="M126" s="112"/>
      <c r="N126" s="112"/>
      <c r="O126" s="123"/>
      <c r="P126" s="123"/>
      <c r="Q126" s="165"/>
      <c r="R126" s="165"/>
      <c r="S126" s="165"/>
      <c r="T126" s="165"/>
    </row>
    <row r="127" s="24" customFormat="1" ht="409" hidden="1" customHeight="1" spans="1:20">
      <c r="A127" s="123">
        <v>18</v>
      </c>
      <c r="B127" s="123" t="s">
        <v>257</v>
      </c>
      <c r="C127" s="123" t="s">
        <v>372</v>
      </c>
      <c r="D127" s="123" t="s">
        <v>373</v>
      </c>
      <c r="E127" s="124" t="s">
        <v>374</v>
      </c>
      <c r="F127" s="123" t="s">
        <v>319</v>
      </c>
      <c r="G127" s="123" t="s">
        <v>368</v>
      </c>
      <c r="H127" s="164">
        <v>1300</v>
      </c>
      <c r="I127" s="164">
        <v>1300</v>
      </c>
      <c r="J127" s="164">
        <v>0</v>
      </c>
      <c r="K127" s="164">
        <v>0</v>
      </c>
      <c r="L127" s="164">
        <v>14.4</v>
      </c>
      <c r="M127" s="112" t="s">
        <v>375</v>
      </c>
      <c r="N127" s="112" t="s">
        <v>376</v>
      </c>
      <c r="O127" s="123" t="s">
        <v>272</v>
      </c>
      <c r="P127" s="123" t="s">
        <v>256</v>
      </c>
      <c r="Q127" s="165">
        <v>2</v>
      </c>
      <c r="R127" s="165"/>
      <c r="S127" s="165"/>
      <c r="T127" s="165"/>
    </row>
    <row r="128" s="24" customFormat="1" ht="409" hidden="1" customHeight="1" spans="1:20">
      <c r="A128" s="123"/>
      <c r="B128" s="123"/>
      <c r="C128" s="123"/>
      <c r="D128" s="123"/>
      <c r="E128" s="124"/>
      <c r="F128" s="123"/>
      <c r="G128" s="123"/>
      <c r="H128" s="164"/>
      <c r="I128" s="164"/>
      <c r="J128" s="164"/>
      <c r="K128" s="164"/>
      <c r="L128" s="164"/>
      <c r="M128" s="112"/>
      <c r="N128" s="112"/>
      <c r="O128" s="123"/>
      <c r="P128" s="123"/>
      <c r="Q128" s="165"/>
      <c r="R128" s="165"/>
      <c r="S128" s="165"/>
      <c r="T128" s="165"/>
    </row>
    <row r="129" s="24" customFormat="1" ht="409" hidden="1" customHeight="1" spans="1:20">
      <c r="A129" s="123"/>
      <c r="B129" s="123"/>
      <c r="C129" s="123"/>
      <c r="D129" s="123"/>
      <c r="E129" s="124"/>
      <c r="F129" s="123"/>
      <c r="G129" s="123"/>
      <c r="H129" s="164"/>
      <c r="I129" s="164"/>
      <c r="J129" s="164"/>
      <c r="K129" s="164"/>
      <c r="L129" s="164"/>
      <c r="M129" s="112"/>
      <c r="N129" s="112"/>
      <c r="O129" s="123"/>
      <c r="P129" s="123"/>
      <c r="Q129" s="165"/>
      <c r="R129" s="165"/>
      <c r="S129" s="165"/>
      <c r="T129" s="165"/>
    </row>
    <row r="130" s="24" customFormat="1" ht="409" hidden="1" customHeight="1" spans="1:20">
      <c r="A130" s="123">
        <v>19</v>
      </c>
      <c r="B130" s="123" t="s">
        <v>257</v>
      </c>
      <c r="C130" s="123" t="s">
        <v>377</v>
      </c>
      <c r="D130" s="123" t="s">
        <v>378</v>
      </c>
      <c r="E130" s="124" t="s">
        <v>379</v>
      </c>
      <c r="F130" s="123" t="s">
        <v>319</v>
      </c>
      <c r="G130" s="123" t="s">
        <v>368</v>
      </c>
      <c r="H130" s="164">
        <v>500</v>
      </c>
      <c r="I130" s="164">
        <v>500</v>
      </c>
      <c r="J130" s="164">
        <v>0</v>
      </c>
      <c r="K130" s="164">
        <v>0</v>
      </c>
      <c r="L130" s="164">
        <v>3</v>
      </c>
      <c r="M130" s="112" t="s">
        <v>380</v>
      </c>
      <c r="N130" s="112" t="s">
        <v>381</v>
      </c>
      <c r="O130" s="123" t="s">
        <v>272</v>
      </c>
      <c r="P130" s="123" t="s">
        <v>256</v>
      </c>
      <c r="Q130" s="165">
        <v>2</v>
      </c>
      <c r="R130" s="165"/>
      <c r="S130" s="165"/>
      <c r="T130" s="165"/>
    </row>
    <row r="131" s="24" customFormat="1" ht="409" hidden="1" customHeight="1" spans="1:20">
      <c r="A131" s="123"/>
      <c r="B131" s="123"/>
      <c r="C131" s="123"/>
      <c r="D131" s="123"/>
      <c r="E131" s="124"/>
      <c r="F131" s="123"/>
      <c r="G131" s="123"/>
      <c r="H131" s="164"/>
      <c r="I131" s="164"/>
      <c r="J131" s="164"/>
      <c r="K131" s="164"/>
      <c r="L131" s="164"/>
      <c r="M131" s="112"/>
      <c r="N131" s="112"/>
      <c r="O131" s="123"/>
      <c r="P131" s="123"/>
      <c r="Q131" s="165"/>
      <c r="R131" s="165"/>
      <c r="S131" s="165"/>
      <c r="T131" s="165"/>
    </row>
    <row r="132" s="24" customFormat="1" ht="409" hidden="1" customHeight="1" spans="1:20">
      <c r="A132" s="123"/>
      <c r="B132" s="123"/>
      <c r="C132" s="123"/>
      <c r="D132" s="123"/>
      <c r="E132" s="124"/>
      <c r="F132" s="123"/>
      <c r="G132" s="123"/>
      <c r="H132" s="164"/>
      <c r="I132" s="164"/>
      <c r="J132" s="164"/>
      <c r="K132" s="164"/>
      <c r="L132" s="164"/>
      <c r="M132" s="112"/>
      <c r="N132" s="112"/>
      <c r="O132" s="123"/>
      <c r="P132" s="123"/>
      <c r="Q132" s="165"/>
      <c r="R132" s="165"/>
      <c r="S132" s="165"/>
      <c r="T132" s="165"/>
    </row>
    <row r="133" s="24" customFormat="1" ht="409" hidden="1" customHeight="1" spans="1:20">
      <c r="A133" s="123">
        <v>20</v>
      </c>
      <c r="B133" s="123" t="s">
        <v>257</v>
      </c>
      <c r="C133" s="123" t="s">
        <v>382</v>
      </c>
      <c r="D133" s="123" t="s">
        <v>373</v>
      </c>
      <c r="E133" s="124" t="s">
        <v>383</v>
      </c>
      <c r="F133" s="123" t="s">
        <v>384</v>
      </c>
      <c r="G133" s="123" t="s">
        <v>368</v>
      </c>
      <c r="H133" s="164">
        <v>1100</v>
      </c>
      <c r="I133" s="164">
        <v>1100</v>
      </c>
      <c r="J133" s="164">
        <v>0</v>
      </c>
      <c r="K133" s="164">
        <v>0</v>
      </c>
      <c r="L133" s="164">
        <v>3</v>
      </c>
      <c r="M133" s="112" t="s">
        <v>385</v>
      </c>
      <c r="N133" s="112" t="s">
        <v>386</v>
      </c>
      <c r="O133" s="123" t="s">
        <v>272</v>
      </c>
      <c r="P133" s="123"/>
      <c r="Q133" s="165">
        <v>3</v>
      </c>
      <c r="R133" s="165"/>
      <c r="S133" s="165"/>
      <c r="T133" s="165"/>
    </row>
    <row r="134" s="24" customFormat="1" ht="409" hidden="1" customHeight="1" spans="1:20">
      <c r="A134" s="123"/>
      <c r="B134" s="123"/>
      <c r="C134" s="123"/>
      <c r="D134" s="123"/>
      <c r="E134" s="124"/>
      <c r="F134" s="123"/>
      <c r="G134" s="123"/>
      <c r="H134" s="164"/>
      <c r="I134" s="164"/>
      <c r="J134" s="164"/>
      <c r="K134" s="164"/>
      <c r="L134" s="164"/>
      <c r="M134" s="112"/>
      <c r="N134" s="112"/>
      <c r="O134" s="123"/>
      <c r="P134" s="123"/>
      <c r="Q134" s="165"/>
      <c r="R134" s="165"/>
      <c r="S134" s="165"/>
      <c r="T134" s="165"/>
    </row>
    <row r="135" s="24" customFormat="1" ht="168" hidden="1" customHeight="1" spans="1:20">
      <c r="A135" s="123"/>
      <c r="B135" s="123"/>
      <c r="C135" s="123"/>
      <c r="D135" s="123"/>
      <c r="E135" s="124"/>
      <c r="F135" s="123"/>
      <c r="G135" s="123"/>
      <c r="H135" s="164"/>
      <c r="I135" s="164"/>
      <c r="J135" s="164"/>
      <c r="K135" s="164"/>
      <c r="L135" s="164"/>
      <c r="M135" s="112"/>
      <c r="N135" s="112"/>
      <c r="O135" s="123"/>
      <c r="P135" s="123"/>
      <c r="Q135" s="165"/>
      <c r="R135" s="165"/>
      <c r="S135" s="165"/>
      <c r="T135" s="165"/>
    </row>
    <row r="136" s="24" customFormat="1" ht="409" hidden="1" customHeight="1" spans="1:20">
      <c r="A136" s="123">
        <v>21</v>
      </c>
      <c r="B136" s="123" t="s">
        <v>257</v>
      </c>
      <c r="C136" s="123" t="s">
        <v>387</v>
      </c>
      <c r="D136" s="123" t="s">
        <v>378</v>
      </c>
      <c r="E136" s="124" t="s">
        <v>388</v>
      </c>
      <c r="F136" s="123" t="s">
        <v>319</v>
      </c>
      <c r="G136" s="123" t="s">
        <v>368</v>
      </c>
      <c r="H136" s="164">
        <v>400</v>
      </c>
      <c r="I136" s="164">
        <v>400</v>
      </c>
      <c r="J136" s="164">
        <v>0</v>
      </c>
      <c r="K136" s="164">
        <v>0</v>
      </c>
      <c r="L136" s="164">
        <v>3</v>
      </c>
      <c r="M136" s="112" t="s">
        <v>389</v>
      </c>
      <c r="N136" s="112" t="s">
        <v>390</v>
      </c>
      <c r="O136" s="123" t="s">
        <v>272</v>
      </c>
      <c r="P136" s="123"/>
      <c r="Q136" s="165">
        <v>2</v>
      </c>
      <c r="R136" s="165"/>
      <c r="S136" s="165"/>
      <c r="T136" s="165"/>
    </row>
    <row r="137" s="24" customFormat="1" ht="409" hidden="1" customHeight="1" spans="1:20">
      <c r="A137" s="123"/>
      <c r="B137" s="123"/>
      <c r="C137" s="123"/>
      <c r="D137" s="123"/>
      <c r="E137" s="124"/>
      <c r="F137" s="123"/>
      <c r="G137" s="123"/>
      <c r="H137" s="164"/>
      <c r="I137" s="164"/>
      <c r="J137" s="164"/>
      <c r="K137" s="164"/>
      <c r="L137" s="164"/>
      <c r="M137" s="112"/>
      <c r="N137" s="112"/>
      <c r="O137" s="123"/>
      <c r="P137" s="123"/>
      <c r="Q137" s="165"/>
      <c r="R137" s="165"/>
      <c r="S137" s="165"/>
      <c r="T137" s="165"/>
    </row>
    <row r="138" s="16" customFormat="1" ht="70" hidden="1" customHeight="1" spans="1:20">
      <c r="A138" s="112" t="s">
        <v>186</v>
      </c>
      <c r="B138" s="112"/>
      <c r="C138" s="112"/>
      <c r="D138" s="112"/>
      <c r="E138" s="124">
        <v>6</v>
      </c>
      <c r="F138" s="112" t="s">
        <v>256</v>
      </c>
      <c r="G138" s="112" t="s">
        <v>256</v>
      </c>
      <c r="H138" s="112">
        <v>1967.44</v>
      </c>
      <c r="I138" s="112">
        <v>1967.44</v>
      </c>
      <c r="J138" s="112">
        <f>SUM(J139:J147)</f>
        <v>0</v>
      </c>
      <c r="K138" s="112">
        <f>SUM(K139:K147)</f>
        <v>0</v>
      </c>
      <c r="L138" s="112">
        <v>229.93</v>
      </c>
      <c r="M138" s="112" t="s">
        <v>256</v>
      </c>
      <c r="N138" s="112" t="s">
        <v>256</v>
      </c>
      <c r="O138" s="112" t="s">
        <v>256</v>
      </c>
      <c r="P138" s="112" t="s">
        <v>256</v>
      </c>
      <c r="Q138" s="175"/>
      <c r="R138" s="175"/>
      <c r="S138" s="175"/>
      <c r="T138" s="175"/>
    </row>
    <row r="139" s="17" customFormat="1" ht="409" hidden="1" customHeight="1" spans="1:20">
      <c r="A139" s="123">
        <v>22</v>
      </c>
      <c r="B139" s="123" t="s">
        <v>257</v>
      </c>
      <c r="C139" s="169" t="s">
        <v>391</v>
      </c>
      <c r="D139" s="123" t="s">
        <v>392</v>
      </c>
      <c r="E139" s="176" t="s">
        <v>393</v>
      </c>
      <c r="F139" s="123" t="s">
        <v>30</v>
      </c>
      <c r="G139" s="123" t="s">
        <v>261</v>
      </c>
      <c r="H139" s="164">
        <v>72</v>
      </c>
      <c r="I139" s="164">
        <v>72</v>
      </c>
      <c r="J139" s="164">
        <v>0</v>
      </c>
      <c r="K139" s="164">
        <v>0</v>
      </c>
      <c r="L139" s="164" t="s">
        <v>394</v>
      </c>
      <c r="M139" s="123" t="s">
        <v>256</v>
      </c>
      <c r="N139" s="112" t="s">
        <v>395</v>
      </c>
      <c r="O139" s="123" t="s">
        <v>396</v>
      </c>
      <c r="P139" s="123" t="s">
        <v>256</v>
      </c>
      <c r="Q139" s="165"/>
      <c r="R139" s="165">
        <v>6</v>
      </c>
      <c r="S139" s="165"/>
      <c r="T139" s="165"/>
    </row>
    <row r="140" s="17" customFormat="1" ht="140" hidden="1" customHeight="1" spans="1:20">
      <c r="A140" s="123"/>
      <c r="B140" s="123"/>
      <c r="C140" s="169"/>
      <c r="D140" s="123"/>
      <c r="E140" s="176"/>
      <c r="F140" s="123"/>
      <c r="G140" s="123"/>
      <c r="H140" s="164"/>
      <c r="I140" s="164"/>
      <c r="J140" s="164"/>
      <c r="K140" s="164"/>
      <c r="L140" s="164"/>
      <c r="M140" s="123"/>
      <c r="N140" s="112"/>
      <c r="O140" s="123"/>
      <c r="P140" s="123"/>
      <c r="Q140" s="165"/>
      <c r="R140" s="165"/>
      <c r="S140" s="165"/>
      <c r="T140" s="165"/>
    </row>
    <row r="141" s="17" customFormat="1" ht="409" hidden="1" customHeight="1" spans="1:20">
      <c r="A141" s="123">
        <v>23</v>
      </c>
      <c r="B141" s="123" t="s">
        <v>257</v>
      </c>
      <c r="C141" s="169" t="s">
        <v>397</v>
      </c>
      <c r="D141" s="123" t="s">
        <v>398</v>
      </c>
      <c r="E141" s="176" t="s">
        <v>399</v>
      </c>
      <c r="F141" s="123" t="s">
        <v>30</v>
      </c>
      <c r="G141" s="123" t="s">
        <v>261</v>
      </c>
      <c r="H141" s="164">
        <v>280</v>
      </c>
      <c r="I141" s="164">
        <v>280</v>
      </c>
      <c r="J141" s="164">
        <v>0</v>
      </c>
      <c r="K141" s="164">
        <v>0</v>
      </c>
      <c r="L141" s="164" t="s">
        <v>400</v>
      </c>
      <c r="M141" s="123" t="s">
        <v>256</v>
      </c>
      <c r="N141" s="112" t="s">
        <v>401</v>
      </c>
      <c r="O141" s="123" t="s">
        <v>402</v>
      </c>
      <c r="P141" s="123" t="s">
        <v>256</v>
      </c>
      <c r="Q141" s="165"/>
      <c r="R141" s="165">
        <v>1</v>
      </c>
      <c r="S141" s="165"/>
      <c r="T141" s="165">
        <v>3</v>
      </c>
    </row>
    <row r="142" s="17" customFormat="1" ht="280" hidden="1" customHeight="1" spans="1:20">
      <c r="A142" s="123"/>
      <c r="B142" s="123"/>
      <c r="C142" s="169"/>
      <c r="D142" s="123"/>
      <c r="E142" s="176"/>
      <c r="F142" s="123"/>
      <c r="G142" s="123"/>
      <c r="H142" s="164"/>
      <c r="I142" s="164"/>
      <c r="J142" s="164"/>
      <c r="K142" s="164"/>
      <c r="L142" s="164"/>
      <c r="M142" s="123"/>
      <c r="N142" s="112"/>
      <c r="O142" s="123"/>
      <c r="P142" s="123"/>
      <c r="Q142" s="165"/>
      <c r="R142" s="165"/>
      <c r="S142" s="165"/>
      <c r="T142" s="165"/>
    </row>
    <row r="143" s="18" customFormat="1" ht="409" hidden="1" customHeight="1" spans="1:20">
      <c r="A143" s="123">
        <v>24</v>
      </c>
      <c r="B143" s="134" t="s">
        <v>257</v>
      </c>
      <c r="C143" s="123" t="s">
        <v>403</v>
      </c>
      <c r="D143" s="123" t="s">
        <v>352</v>
      </c>
      <c r="E143" s="177" t="s">
        <v>404</v>
      </c>
      <c r="F143" s="123" t="s">
        <v>319</v>
      </c>
      <c r="G143" s="123" t="s">
        <v>354</v>
      </c>
      <c r="H143" s="164">
        <v>195.44</v>
      </c>
      <c r="I143" s="164">
        <v>195.44</v>
      </c>
      <c r="J143" s="164">
        <v>0</v>
      </c>
      <c r="K143" s="164">
        <v>0</v>
      </c>
      <c r="L143" s="164">
        <v>32.73</v>
      </c>
      <c r="M143" s="123" t="s">
        <v>256</v>
      </c>
      <c r="N143" s="112" t="s">
        <v>405</v>
      </c>
      <c r="O143" s="123" t="s">
        <v>406</v>
      </c>
      <c r="P143" s="123" t="s">
        <v>357</v>
      </c>
      <c r="Q143" s="165"/>
      <c r="R143" s="165">
        <v>1</v>
      </c>
      <c r="S143" s="165"/>
      <c r="T143" s="165">
        <v>3</v>
      </c>
    </row>
    <row r="144" s="18" customFormat="1" ht="104" hidden="1" customHeight="1" spans="1:20">
      <c r="A144" s="123"/>
      <c r="B144" s="134"/>
      <c r="C144" s="123"/>
      <c r="D144" s="123"/>
      <c r="E144" s="177"/>
      <c r="F144" s="123"/>
      <c r="G144" s="123"/>
      <c r="H144" s="164"/>
      <c r="I144" s="164"/>
      <c r="J144" s="164"/>
      <c r="K144" s="164"/>
      <c r="L144" s="164"/>
      <c r="M144" s="123"/>
      <c r="N144" s="112"/>
      <c r="O144" s="123"/>
      <c r="P144" s="123"/>
      <c r="Q144" s="165"/>
      <c r="R144" s="165"/>
      <c r="S144" s="165"/>
      <c r="T144" s="165"/>
    </row>
    <row r="145" s="23" customFormat="1" ht="409" hidden="1" customHeight="1" spans="1:20">
      <c r="A145" s="123">
        <v>25</v>
      </c>
      <c r="B145" s="134" t="s">
        <v>257</v>
      </c>
      <c r="C145" s="134" t="s">
        <v>407</v>
      </c>
      <c r="D145" s="134" t="s">
        <v>408</v>
      </c>
      <c r="E145" s="171" t="s">
        <v>409</v>
      </c>
      <c r="F145" s="134" t="s">
        <v>30</v>
      </c>
      <c r="G145" s="134" t="s">
        <v>410</v>
      </c>
      <c r="H145" s="164">
        <v>1000</v>
      </c>
      <c r="I145" s="164">
        <v>1000</v>
      </c>
      <c r="J145" s="164">
        <v>0</v>
      </c>
      <c r="K145" s="164">
        <v>0</v>
      </c>
      <c r="L145" s="172">
        <v>100</v>
      </c>
      <c r="M145" s="123" t="s">
        <v>256</v>
      </c>
      <c r="N145" s="173" t="s">
        <v>411</v>
      </c>
      <c r="O145" s="134" t="s">
        <v>272</v>
      </c>
      <c r="P145" s="123" t="s">
        <v>256</v>
      </c>
      <c r="Q145" s="165"/>
      <c r="R145" s="165">
        <v>6</v>
      </c>
      <c r="S145" s="165"/>
      <c r="T145" s="165"/>
    </row>
    <row r="146" s="23" customFormat="1" ht="350" hidden="1" customHeight="1" spans="1:20">
      <c r="A146" s="123"/>
      <c r="B146" s="134"/>
      <c r="C146" s="134"/>
      <c r="D146" s="134"/>
      <c r="E146" s="171"/>
      <c r="F146" s="134"/>
      <c r="G146" s="134"/>
      <c r="H146" s="164"/>
      <c r="I146" s="164"/>
      <c r="J146" s="164"/>
      <c r="K146" s="164"/>
      <c r="L146" s="172"/>
      <c r="M146" s="123"/>
      <c r="N146" s="173"/>
      <c r="O146" s="134"/>
      <c r="P146" s="123"/>
      <c r="Q146" s="165"/>
      <c r="R146" s="165"/>
      <c r="S146" s="165"/>
      <c r="T146" s="165"/>
    </row>
    <row r="147" s="17" customFormat="1" ht="409" hidden="1" customHeight="1" spans="1:20">
      <c r="A147" s="123">
        <v>26</v>
      </c>
      <c r="B147" s="123" t="s">
        <v>257</v>
      </c>
      <c r="C147" s="123" t="s">
        <v>412</v>
      </c>
      <c r="D147" s="123" t="s">
        <v>413</v>
      </c>
      <c r="E147" s="127" t="s">
        <v>414</v>
      </c>
      <c r="F147" s="123" t="s">
        <v>30</v>
      </c>
      <c r="G147" s="123" t="s">
        <v>343</v>
      </c>
      <c r="H147" s="164">
        <v>200</v>
      </c>
      <c r="I147" s="164">
        <v>200</v>
      </c>
      <c r="J147" s="164">
        <v>0</v>
      </c>
      <c r="K147" s="164">
        <v>0</v>
      </c>
      <c r="L147" s="164">
        <v>40</v>
      </c>
      <c r="M147" s="123" t="s">
        <v>256</v>
      </c>
      <c r="N147" s="113" t="s">
        <v>415</v>
      </c>
      <c r="O147" s="123" t="s">
        <v>272</v>
      </c>
      <c r="P147" s="123" t="s">
        <v>256</v>
      </c>
      <c r="Q147" s="165"/>
      <c r="R147" s="165">
        <v>6</v>
      </c>
      <c r="S147" s="165"/>
      <c r="T147" s="165"/>
    </row>
    <row r="148" s="17" customFormat="1" ht="409" hidden="1" customHeight="1" spans="1:20">
      <c r="A148" s="123">
        <v>27</v>
      </c>
      <c r="B148" s="123" t="s">
        <v>257</v>
      </c>
      <c r="C148" s="123" t="s">
        <v>416</v>
      </c>
      <c r="D148" s="123" t="s">
        <v>417</v>
      </c>
      <c r="E148" s="127" t="s">
        <v>418</v>
      </c>
      <c r="F148" s="123" t="s">
        <v>30</v>
      </c>
      <c r="G148" s="123" t="s">
        <v>300</v>
      </c>
      <c r="H148" s="164" t="s">
        <v>419</v>
      </c>
      <c r="I148" s="164" t="s">
        <v>419</v>
      </c>
      <c r="J148" s="164" t="s">
        <v>420</v>
      </c>
      <c r="K148" s="164" t="s">
        <v>420</v>
      </c>
      <c r="L148" s="164" t="s">
        <v>421</v>
      </c>
      <c r="M148" s="123" t="s">
        <v>256</v>
      </c>
      <c r="N148" s="113" t="s">
        <v>422</v>
      </c>
      <c r="O148" s="123" t="s">
        <v>272</v>
      </c>
      <c r="P148" s="123" t="s">
        <v>256</v>
      </c>
      <c r="Q148" s="165"/>
      <c r="R148" s="165">
        <v>3</v>
      </c>
      <c r="S148" s="165"/>
      <c r="T148" s="165"/>
    </row>
    <row r="149" s="16" customFormat="1" ht="102" hidden="1" customHeight="1" spans="1:20">
      <c r="A149" s="112" t="s">
        <v>207</v>
      </c>
      <c r="B149" s="112"/>
      <c r="C149" s="112"/>
      <c r="D149" s="112"/>
      <c r="E149" s="124">
        <v>5</v>
      </c>
      <c r="F149" s="112" t="s">
        <v>256</v>
      </c>
      <c r="G149" s="112" t="s">
        <v>256</v>
      </c>
      <c r="H149" s="112">
        <f t="shared" ref="H149:K149" si="4">SUM(H150:H157)</f>
        <v>1195.94</v>
      </c>
      <c r="I149" s="112">
        <f t="shared" si="4"/>
        <v>1195.94</v>
      </c>
      <c r="J149" s="112">
        <f t="shared" si="4"/>
        <v>0</v>
      </c>
      <c r="K149" s="112">
        <f t="shared" si="4"/>
        <v>0</v>
      </c>
      <c r="L149" s="112">
        <v>104.6</v>
      </c>
      <c r="M149" s="112" t="s">
        <v>256</v>
      </c>
      <c r="N149" s="112" t="s">
        <v>256</v>
      </c>
      <c r="O149" s="112" t="s">
        <v>256</v>
      </c>
      <c r="P149" s="112" t="s">
        <v>256</v>
      </c>
      <c r="Q149" s="175"/>
      <c r="R149" s="175"/>
      <c r="S149" s="175"/>
      <c r="T149" s="175"/>
    </row>
    <row r="150" s="25" customFormat="1" ht="409" hidden="1" customHeight="1" spans="1:20">
      <c r="A150" s="123">
        <v>28</v>
      </c>
      <c r="B150" s="123" t="s">
        <v>257</v>
      </c>
      <c r="C150" s="123" t="s">
        <v>423</v>
      </c>
      <c r="D150" s="123" t="s">
        <v>424</v>
      </c>
      <c r="E150" s="171" t="s">
        <v>425</v>
      </c>
      <c r="F150" s="134" t="s">
        <v>426</v>
      </c>
      <c r="G150" s="134" t="s">
        <v>427</v>
      </c>
      <c r="H150" s="164">
        <v>50</v>
      </c>
      <c r="I150" s="164">
        <v>50</v>
      </c>
      <c r="J150" s="164">
        <v>0</v>
      </c>
      <c r="K150" s="164">
        <v>0</v>
      </c>
      <c r="L150" s="164" t="s">
        <v>428</v>
      </c>
      <c r="M150" s="123" t="s">
        <v>256</v>
      </c>
      <c r="N150" s="173" t="s">
        <v>429</v>
      </c>
      <c r="O150" s="123" t="s">
        <v>272</v>
      </c>
      <c r="P150" s="123" t="s">
        <v>256</v>
      </c>
      <c r="Q150" s="165"/>
      <c r="R150" s="165"/>
      <c r="S150" s="165">
        <v>2</v>
      </c>
      <c r="T150" s="165"/>
    </row>
    <row r="151" s="25" customFormat="1" ht="132" hidden="1" customHeight="1" spans="1:20">
      <c r="A151" s="123"/>
      <c r="B151" s="123"/>
      <c r="C151" s="123"/>
      <c r="D151" s="123"/>
      <c r="E151" s="171"/>
      <c r="F151" s="134"/>
      <c r="G151" s="134"/>
      <c r="H151" s="164"/>
      <c r="I151" s="164"/>
      <c r="J151" s="164"/>
      <c r="K151" s="164"/>
      <c r="L151" s="164"/>
      <c r="M151" s="123"/>
      <c r="N151" s="173"/>
      <c r="O151" s="123"/>
      <c r="P151" s="123"/>
      <c r="Q151" s="165"/>
      <c r="R151" s="165"/>
      <c r="S151" s="165"/>
      <c r="T151" s="165"/>
    </row>
    <row r="152" s="17" customFormat="1" ht="409" hidden="1" customHeight="1" spans="1:20">
      <c r="A152" s="123">
        <v>29</v>
      </c>
      <c r="B152" s="123" t="s">
        <v>257</v>
      </c>
      <c r="C152" s="123" t="s">
        <v>430</v>
      </c>
      <c r="D152" s="123" t="s">
        <v>431</v>
      </c>
      <c r="E152" s="127" t="s">
        <v>432</v>
      </c>
      <c r="F152" s="123" t="s">
        <v>30</v>
      </c>
      <c r="G152" s="123" t="s">
        <v>300</v>
      </c>
      <c r="H152" s="164">
        <v>280</v>
      </c>
      <c r="I152" s="164">
        <v>280</v>
      </c>
      <c r="J152" s="164">
        <v>0</v>
      </c>
      <c r="K152" s="164">
        <v>0</v>
      </c>
      <c r="L152" s="164" t="s">
        <v>400</v>
      </c>
      <c r="M152" s="123" t="s">
        <v>256</v>
      </c>
      <c r="N152" s="113" t="s">
        <v>433</v>
      </c>
      <c r="O152" s="123" t="s">
        <v>434</v>
      </c>
      <c r="P152" s="123" t="s">
        <v>256</v>
      </c>
      <c r="Q152" s="165"/>
      <c r="R152" s="165"/>
      <c r="S152" s="165">
        <v>2</v>
      </c>
      <c r="T152" s="165"/>
    </row>
    <row r="153" s="17" customFormat="1" ht="409" hidden="1" customHeight="1" spans="1:20">
      <c r="A153" s="123">
        <v>30</v>
      </c>
      <c r="B153" s="123" t="s">
        <v>257</v>
      </c>
      <c r="C153" s="134" t="s">
        <v>435</v>
      </c>
      <c r="D153" s="134" t="s">
        <v>436</v>
      </c>
      <c r="E153" s="171" t="s">
        <v>437</v>
      </c>
      <c r="F153" s="134" t="s">
        <v>30</v>
      </c>
      <c r="G153" s="134" t="s">
        <v>293</v>
      </c>
      <c r="H153" s="164">
        <v>515.94</v>
      </c>
      <c r="I153" s="164">
        <v>515.94</v>
      </c>
      <c r="J153" s="164">
        <v>0</v>
      </c>
      <c r="K153" s="164">
        <v>0</v>
      </c>
      <c r="L153" s="164">
        <v>51.6</v>
      </c>
      <c r="M153" s="123" t="s">
        <v>256</v>
      </c>
      <c r="N153" s="173" t="s">
        <v>438</v>
      </c>
      <c r="O153" s="123" t="s">
        <v>434</v>
      </c>
      <c r="P153" s="123" t="s">
        <v>256</v>
      </c>
      <c r="Q153" s="165"/>
      <c r="R153" s="165"/>
      <c r="S153" s="165">
        <v>2</v>
      </c>
      <c r="T153" s="165"/>
    </row>
    <row r="154" s="17" customFormat="1" ht="322" hidden="1" customHeight="1" spans="1:20">
      <c r="A154" s="123"/>
      <c r="B154" s="123"/>
      <c r="C154" s="134"/>
      <c r="D154" s="134"/>
      <c r="E154" s="171"/>
      <c r="F154" s="134"/>
      <c r="G154" s="134"/>
      <c r="H154" s="164"/>
      <c r="I154" s="164"/>
      <c r="J154" s="164"/>
      <c r="K154" s="164"/>
      <c r="L154" s="164"/>
      <c r="M154" s="123"/>
      <c r="N154" s="173"/>
      <c r="O154" s="123"/>
      <c r="P154" s="123"/>
      <c r="Q154" s="165"/>
      <c r="R154" s="165"/>
      <c r="S154" s="165"/>
      <c r="T154" s="165"/>
    </row>
    <row r="155" s="20" customFormat="1" ht="409" hidden="1" customHeight="1" spans="1:20">
      <c r="A155" s="123">
        <v>31</v>
      </c>
      <c r="B155" s="123" t="s">
        <v>257</v>
      </c>
      <c r="C155" s="123" t="s">
        <v>439</v>
      </c>
      <c r="D155" s="134" t="s">
        <v>440</v>
      </c>
      <c r="E155" s="171" t="s">
        <v>441</v>
      </c>
      <c r="F155" s="123" t="s">
        <v>30</v>
      </c>
      <c r="G155" s="123" t="s">
        <v>276</v>
      </c>
      <c r="H155" s="164">
        <v>200</v>
      </c>
      <c r="I155" s="164">
        <v>200</v>
      </c>
      <c r="J155" s="164">
        <v>0</v>
      </c>
      <c r="K155" s="164">
        <v>0</v>
      </c>
      <c r="L155" s="164">
        <v>20</v>
      </c>
      <c r="M155" s="123" t="s">
        <v>256</v>
      </c>
      <c r="N155" s="173" t="s">
        <v>442</v>
      </c>
      <c r="O155" s="123" t="s">
        <v>272</v>
      </c>
      <c r="P155" s="123" t="s">
        <v>256</v>
      </c>
      <c r="Q155" s="165"/>
      <c r="R155" s="165"/>
      <c r="S155" s="165">
        <v>2</v>
      </c>
      <c r="T155" s="165"/>
    </row>
    <row r="156" s="20" customFormat="1" ht="122" hidden="1" customHeight="1" spans="1:20">
      <c r="A156" s="123"/>
      <c r="B156" s="123"/>
      <c r="C156" s="123"/>
      <c r="D156" s="134"/>
      <c r="E156" s="171"/>
      <c r="F156" s="123"/>
      <c r="G156" s="123"/>
      <c r="H156" s="164"/>
      <c r="I156" s="164"/>
      <c r="J156" s="164"/>
      <c r="K156" s="164"/>
      <c r="L156" s="164"/>
      <c r="M156" s="123"/>
      <c r="N156" s="173"/>
      <c r="O156" s="123"/>
      <c r="P156" s="123"/>
      <c r="Q156" s="165"/>
      <c r="R156" s="165"/>
      <c r="S156" s="165"/>
      <c r="T156" s="165"/>
    </row>
    <row r="157" s="23" customFormat="1" ht="409" hidden="1" customHeight="1" spans="1:20">
      <c r="A157" s="123">
        <v>32</v>
      </c>
      <c r="B157" s="123" t="s">
        <v>257</v>
      </c>
      <c r="C157" s="123" t="s">
        <v>443</v>
      </c>
      <c r="D157" s="134" t="s">
        <v>444</v>
      </c>
      <c r="E157" s="171" t="s">
        <v>445</v>
      </c>
      <c r="F157" s="123" t="s">
        <v>30</v>
      </c>
      <c r="G157" s="123" t="s">
        <v>300</v>
      </c>
      <c r="H157" s="164">
        <v>150</v>
      </c>
      <c r="I157" s="164">
        <v>150</v>
      </c>
      <c r="J157" s="164">
        <v>0</v>
      </c>
      <c r="K157" s="164">
        <v>0</v>
      </c>
      <c r="L157" s="164">
        <v>0</v>
      </c>
      <c r="M157" s="123" t="s">
        <v>256</v>
      </c>
      <c r="N157" s="173" t="s">
        <v>446</v>
      </c>
      <c r="O157" s="123" t="s">
        <v>447</v>
      </c>
      <c r="P157" s="123"/>
      <c r="Q157" s="165"/>
      <c r="R157" s="165"/>
      <c r="S157" s="165">
        <v>3</v>
      </c>
      <c r="T157" s="165"/>
    </row>
    <row r="158" s="23" customFormat="1" ht="206" hidden="1" customHeight="1" spans="1:20">
      <c r="A158" s="123"/>
      <c r="B158" s="123"/>
      <c r="C158" s="123"/>
      <c r="D158" s="134"/>
      <c r="E158" s="171"/>
      <c r="F158" s="123"/>
      <c r="G158" s="123"/>
      <c r="H158" s="164"/>
      <c r="I158" s="164"/>
      <c r="J158" s="164"/>
      <c r="K158" s="164"/>
      <c r="L158" s="164"/>
      <c r="M158" s="123"/>
      <c r="N158" s="173"/>
      <c r="O158" s="123"/>
      <c r="P158" s="123"/>
      <c r="Q158" s="165"/>
      <c r="R158" s="165"/>
      <c r="S158" s="165"/>
      <c r="T158" s="165"/>
    </row>
    <row r="159" s="23" customFormat="1" ht="204" hidden="1" customHeight="1" spans="1:20">
      <c r="A159" s="123"/>
      <c r="B159" s="123"/>
      <c r="C159" s="123"/>
      <c r="D159" s="134"/>
      <c r="E159" s="171"/>
      <c r="F159" s="123"/>
      <c r="G159" s="123"/>
      <c r="H159" s="164"/>
      <c r="I159" s="164"/>
      <c r="J159" s="164"/>
      <c r="K159" s="164"/>
      <c r="L159" s="164"/>
      <c r="M159" s="123"/>
      <c r="N159" s="173"/>
      <c r="O159" s="123"/>
      <c r="P159" s="123"/>
      <c r="Q159" s="165"/>
      <c r="R159" s="165"/>
      <c r="S159" s="165"/>
      <c r="T159" s="165"/>
    </row>
    <row r="160" s="24" customFormat="1" ht="100" hidden="1" customHeight="1" spans="1:20">
      <c r="A160" s="112" t="s">
        <v>448</v>
      </c>
      <c r="B160" s="112"/>
      <c r="C160" s="112"/>
      <c r="D160" s="112"/>
      <c r="E160" s="124">
        <v>10</v>
      </c>
      <c r="F160" s="112" t="s">
        <v>256</v>
      </c>
      <c r="G160" s="112" t="s">
        <v>256</v>
      </c>
      <c r="H160" s="112">
        <f>H161+H164+H167+H169+H171+H174+H177+H179+H182+H184</f>
        <v>10724.81</v>
      </c>
      <c r="I160" s="112">
        <f>I161+I164+I167+I169+I171+I174+I177+I179+I182+I184</f>
        <v>10724.81</v>
      </c>
      <c r="J160" s="112">
        <v>0</v>
      </c>
      <c r="K160" s="112">
        <v>0</v>
      </c>
      <c r="L160" s="112">
        <v>1109.27</v>
      </c>
      <c r="M160" s="112" t="s">
        <v>256</v>
      </c>
      <c r="N160" s="112" t="s">
        <v>256</v>
      </c>
      <c r="O160" s="112" t="s">
        <v>256</v>
      </c>
      <c r="P160" s="112" t="s">
        <v>256</v>
      </c>
      <c r="Q160" s="175"/>
      <c r="R160" s="175"/>
      <c r="S160" s="175"/>
      <c r="T160" s="175"/>
    </row>
    <row r="161" s="21" customFormat="1" ht="409" hidden="1" customHeight="1" spans="1:20">
      <c r="A161" s="123">
        <v>33</v>
      </c>
      <c r="B161" s="123" t="s">
        <v>257</v>
      </c>
      <c r="C161" s="123" t="s">
        <v>449</v>
      </c>
      <c r="D161" s="123" t="s">
        <v>450</v>
      </c>
      <c r="E161" s="127" t="s">
        <v>451</v>
      </c>
      <c r="F161" s="123" t="s">
        <v>30</v>
      </c>
      <c r="G161" s="123" t="s">
        <v>300</v>
      </c>
      <c r="H161" s="164">
        <v>821.67</v>
      </c>
      <c r="I161" s="164">
        <v>821.67</v>
      </c>
      <c r="J161" s="164">
        <v>0</v>
      </c>
      <c r="K161" s="164">
        <v>0</v>
      </c>
      <c r="L161" s="164" t="s">
        <v>452</v>
      </c>
      <c r="M161" s="123" t="s">
        <v>256</v>
      </c>
      <c r="N161" s="112" t="s">
        <v>453</v>
      </c>
      <c r="O161" s="123" t="s">
        <v>454</v>
      </c>
      <c r="P161" s="123" t="s">
        <v>256</v>
      </c>
      <c r="Q161" s="165"/>
      <c r="R161" s="165"/>
      <c r="S161" s="165">
        <v>1</v>
      </c>
      <c r="T161" s="165"/>
    </row>
    <row r="162" s="21" customFormat="1" ht="409" hidden="1" customHeight="1" spans="1:20">
      <c r="A162" s="123"/>
      <c r="B162" s="123"/>
      <c r="C162" s="123"/>
      <c r="D162" s="123"/>
      <c r="E162" s="127"/>
      <c r="F162" s="123"/>
      <c r="G162" s="123"/>
      <c r="H162" s="164"/>
      <c r="I162" s="164"/>
      <c r="J162" s="164"/>
      <c r="K162" s="164"/>
      <c r="L162" s="164"/>
      <c r="M162" s="123"/>
      <c r="N162" s="112"/>
      <c r="O162" s="123"/>
      <c r="P162" s="123"/>
      <c r="Q162" s="165"/>
      <c r="R162" s="165"/>
      <c r="S162" s="165"/>
      <c r="T162" s="165"/>
    </row>
    <row r="163" s="21" customFormat="1" ht="300" hidden="1" customHeight="1" spans="1:20">
      <c r="A163" s="123"/>
      <c r="B163" s="123"/>
      <c r="C163" s="123"/>
      <c r="D163" s="123"/>
      <c r="E163" s="127"/>
      <c r="F163" s="123"/>
      <c r="G163" s="123"/>
      <c r="H163" s="164"/>
      <c r="I163" s="164"/>
      <c r="J163" s="164"/>
      <c r="K163" s="164"/>
      <c r="L163" s="164"/>
      <c r="M163" s="123"/>
      <c r="N163" s="112"/>
      <c r="O163" s="123"/>
      <c r="P163" s="123"/>
      <c r="Q163" s="165"/>
      <c r="R163" s="165"/>
      <c r="S163" s="165"/>
      <c r="T163" s="165"/>
    </row>
    <row r="164" s="23" customFormat="1" ht="409" hidden="1" customHeight="1" spans="1:20">
      <c r="A164" s="123">
        <v>34</v>
      </c>
      <c r="B164" s="123" t="s">
        <v>257</v>
      </c>
      <c r="C164" s="123" t="s">
        <v>455</v>
      </c>
      <c r="D164" s="123" t="s">
        <v>456</v>
      </c>
      <c r="E164" s="127" t="s">
        <v>457</v>
      </c>
      <c r="F164" s="123" t="s">
        <v>30</v>
      </c>
      <c r="G164" s="123" t="s">
        <v>427</v>
      </c>
      <c r="H164" s="164">
        <v>2282.42</v>
      </c>
      <c r="I164" s="164">
        <v>2282.42</v>
      </c>
      <c r="J164" s="164">
        <v>0</v>
      </c>
      <c r="K164" s="164">
        <v>0</v>
      </c>
      <c r="L164" s="164">
        <v>240.5</v>
      </c>
      <c r="M164" s="123" t="s">
        <v>256</v>
      </c>
      <c r="N164" s="112" t="s">
        <v>458</v>
      </c>
      <c r="O164" s="123" t="s">
        <v>434</v>
      </c>
      <c r="P164" s="123" t="s">
        <v>256</v>
      </c>
      <c r="Q164" s="165"/>
      <c r="R164" s="165"/>
      <c r="S164" s="165">
        <v>1</v>
      </c>
      <c r="T164" s="165"/>
    </row>
    <row r="165" s="23" customFormat="1" ht="409" hidden="1" customHeight="1" spans="1:20">
      <c r="A165" s="123"/>
      <c r="B165" s="123"/>
      <c r="C165" s="123"/>
      <c r="D165" s="123"/>
      <c r="E165" s="127"/>
      <c r="F165" s="123"/>
      <c r="G165" s="123"/>
      <c r="H165" s="164"/>
      <c r="I165" s="164"/>
      <c r="J165" s="164"/>
      <c r="K165" s="164"/>
      <c r="L165" s="164"/>
      <c r="M165" s="123"/>
      <c r="N165" s="112"/>
      <c r="O165" s="123"/>
      <c r="P165" s="123"/>
      <c r="Q165" s="165"/>
      <c r="R165" s="165"/>
      <c r="S165" s="165"/>
      <c r="T165" s="165"/>
    </row>
    <row r="166" s="23" customFormat="1" ht="378" hidden="1" customHeight="1" spans="1:20">
      <c r="A166" s="123"/>
      <c r="B166" s="123"/>
      <c r="C166" s="123"/>
      <c r="D166" s="123"/>
      <c r="E166" s="127"/>
      <c r="F166" s="123"/>
      <c r="G166" s="123"/>
      <c r="H166" s="164"/>
      <c r="I166" s="164"/>
      <c r="J166" s="164"/>
      <c r="K166" s="164"/>
      <c r="L166" s="164"/>
      <c r="M166" s="123"/>
      <c r="N166" s="112"/>
      <c r="O166" s="123"/>
      <c r="P166" s="123"/>
      <c r="Q166" s="165"/>
      <c r="R166" s="165"/>
      <c r="S166" s="165"/>
      <c r="T166" s="165"/>
    </row>
    <row r="167" s="23" customFormat="1" ht="409" hidden="1" customHeight="1" spans="1:20">
      <c r="A167" s="123">
        <v>35</v>
      </c>
      <c r="B167" s="123" t="s">
        <v>257</v>
      </c>
      <c r="C167" s="169" t="s">
        <v>459</v>
      </c>
      <c r="D167" s="169" t="s">
        <v>460</v>
      </c>
      <c r="E167" s="178" t="s">
        <v>461</v>
      </c>
      <c r="F167" s="169" t="s">
        <v>30</v>
      </c>
      <c r="G167" s="169" t="s">
        <v>427</v>
      </c>
      <c r="H167" s="172">
        <v>1004.69</v>
      </c>
      <c r="I167" s="172">
        <v>1004.69</v>
      </c>
      <c r="J167" s="172">
        <v>0</v>
      </c>
      <c r="K167" s="172">
        <v>0</v>
      </c>
      <c r="L167" s="172">
        <v>106.5</v>
      </c>
      <c r="M167" s="123" t="s">
        <v>256</v>
      </c>
      <c r="N167" s="112" t="s">
        <v>462</v>
      </c>
      <c r="O167" s="123" t="s">
        <v>434</v>
      </c>
      <c r="P167" s="123" t="s">
        <v>256</v>
      </c>
      <c r="Q167" s="165"/>
      <c r="R167" s="165"/>
      <c r="S167" s="165">
        <v>1</v>
      </c>
      <c r="T167" s="165"/>
    </row>
    <row r="168" s="23" customFormat="1" ht="270" hidden="1" customHeight="1" spans="1:20">
      <c r="A168" s="123"/>
      <c r="B168" s="123"/>
      <c r="C168" s="169"/>
      <c r="D168" s="169"/>
      <c r="E168" s="178"/>
      <c r="F168" s="169"/>
      <c r="G168" s="169"/>
      <c r="H168" s="172"/>
      <c r="I168" s="172"/>
      <c r="J168" s="172"/>
      <c r="K168" s="172"/>
      <c r="L168" s="172"/>
      <c r="M168" s="123"/>
      <c r="N168" s="112"/>
      <c r="O168" s="123"/>
      <c r="P168" s="123"/>
      <c r="Q168" s="165"/>
      <c r="R168" s="165"/>
      <c r="S168" s="165"/>
      <c r="T168" s="165"/>
    </row>
    <row r="169" s="17" customFormat="1" ht="409" hidden="1" customHeight="1" spans="1:20">
      <c r="A169" s="123">
        <v>36</v>
      </c>
      <c r="B169" s="123" t="s">
        <v>257</v>
      </c>
      <c r="C169" s="169" t="s">
        <v>463</v>
      </c>
      <c r="D169" s="169" t="s">
        <v>464</v>
      </c>
      <c r="E169" s="178" t="s">
        <v>465</v>
      </c>
      <c r="F169" s="169" t="s">
        <v>30</v>
      </c>
      <c r="G169" s="169" t="s">
        <v>343</v>
      </c>
      <c r="H169" s="172">
        <v>729.18</v>
      </c>
      <c r="I169" s="172">
        <v>729.18</v>
      </c>
      <c r="J169" s="172">
        <v>0</v>
      </c>
      <c r="K169" s="172">
        <v>0</v>
      </c>
      <c r="L169" s="172" t="s">
        <v>466</v>
      </c>
      <c r="M169" s="123" t="s">
        <v>256</v>
      </c>
      <c r="N169" s="112" t="s">
        <v>467</v>
      </c>
      <c r="O169" s="123" t="s">
        <v>434</v>
      </c>
      <c r="P169" s="123" t="s">
        <v>256</v>
      </c>
      <c r="Q169" s="165"/>
      <c r="R169" s="165"/>
      <c r="S169" s="165">
        <v>1</v>
      </c>
      <c r="T169" s="165"/>
    </row>
    <row r="170" s="17" customFormat="1" ht="150" hidden="1" customHeight="1" spans="1:20">
      <c r="A170" s="123"/>
      <c r="B170" s="123"/>
      <c r="C170" s="169"/>
      <c r="D170" s="169"/>
      <c r="E170" s="178"/>
      <c r="F170" s="169"/>
      <c r="G170" s="169"/>
      <c r="H170" s="172"/>
      <c r="I170" s="172"/>
      <c r="J170" s="172"/>
      <c r="K170" s="172"/>
      <c r="L170" s="172"/>
      <c r="M170" s="123"/>
      <c r="N170" s="112"/>
      <c r="O170" s="123"/>
      <c r="P170" s="123"/>
      <c r="Q170" s="165"/>
      <c r="R170" s="165"/>
      <c r="S170" s="165"/>
      <c r="T170" s="165"/>
    </row>
    <row r="171" s="17" customFormat="1" ht="409" hidden="1" customHeight="1" spans="1:20">
      <c r="A171" s="123">
        <v>37</v>
      </c>
      <c r="B171" s="123" t="s">
        <v>257</v>
      </c>
      <c r="C171" s="169" t="s">
        <v>468</v>
      </c>
      <c r="D171" s="169" t="s">
        <v>469</v>
      </c>
      <c r="E171" s="178" t="s">
        <v>470</v>
      </c>
      <c r="F171" s="169" t="s">
        <v>30</v>
      </c>
      <c r="G171" s="169" t="s">
        <v>343</v>
      </c>
      <c r="H171" s="172">
        <v>1478.78</v>
      </c>
      <c r="I171" s="172">
        <v>1478.78</v>
      </c>
      <c r="J171" s="172">
        <v>0</v>
      </c>
      <c r="K171" s="172">
        <v>0</v>
      </c>
      <c r="L171" s="172" t="s">
        <v>471</v>
      </c>
      <c r="M171" s="123" t="s">
        <v>256</v>
      </c>
      <c r="N171" s="112" t="s">
        <v>472</v>
      </c>
      <c r="O171" s="123" t="s">
        <v>434</v>
      </c>
      <c r="P171" s="123" t="s">
        <v>256</v>
      </c>
      <c r="Q171" s="165"/>
      <c r="R171" s="165"/>
      <c r="S171" s="165">
        <v>1</v>
      </c>
      <c r="T171" s="165"/>
    </row>
    <row r="172" s="17" customFormat="1" ht="409" hidden="1" customHeight="1" spans="1:20">
      <c r="A172" s="123"/>
      <c r="B172" s="123"/>
      <c r="C172" s="169"/>
      <c r="D172" s="169"/>
      <c r="E172" s="178"/>
      <c r="F172" s="169"/>
      <c r="G172" s="169"/>
      <c r="H172" s="172"/>
      <c r="I172" s="172"/>
      <c r="J172" s="172"/>
      <c r="K172" s="172"/>
      <c r="L172" s="172"/>
      <c r="M172" s="123"/>
      <c r="N172" s="112"/>
      <c r="O172" s="123"/>
      <c r="P172" s="123"/>
      <c r="Q172" s="165"/>
      <c r="R172" s="165"/>
      <c r="S172" s="165"/>
      <c r="T172" s="165"/>
    </row>
    <row r="173" s="17" customFormat="1" ht="72" hidden="1" customHeight="1" spans="1:20">
      <c r="A173" s="123"/>
      <c r="B173" s="123"/>
      <c r="C173" s="169"/>
      <c r="D173" s="169"/>
      <c r="E173" s="178"/>
      <c r="F173" s="169"/>
      <c r="G173" s="169"/>
      <c r="H173" s="172"/>
      <c r="I173" s="172"/>
      <c r="J173" s="172"/>
      <c r="K173" s="172"/>
      <c r="L173" s="172"/>
      <c r="M173" s="123"/>
      <c r="N173" s="112"/>
      <c r="O173" s="123"/>
      <c r="P173" s="123"/>
      <c r="Q173" s="165"/>
      <c r="R173" s="165"/>
      <c r="S173" s="165"/>
      <c r="T173" s="165"/>
    </row>
    <row r="174" s="18" customFormat="1" ht="409" hidden="1" customHeight="1" spans="1:20">
      <c r="A174" s="123">
        <v>38</v>
      </c>
      <c r="B174" s="123" t="s">
        <v>257</v>
      </c>
      <c r="C174" s="169" t="s">
        <v>473</v>
      </c>
      <c r="D174" s="169" t="s">
        <v>474</v>
      </c>
      <c r="E174" s="178" t="s">
        <v>475</v>
      </c>
      <c r="F174" s="169" t="s">
        <v>30</v>
      </c>
      <c r="G174" s="169" t="s">
        <v>354</v>
      </c>
      <c r="H174" s="172">
        <v>1541.56</v>
      </c>
      <c r="I174" s="172">
        <v>1541.56</v>
      </c>
      <c r="J174" s="172">
        <v>0</v>
      </c>
      <c r="K174" s="172">
        <v>0</v>
      </c>
      <c r="L174" s="172">
        <v>170</v>
      </c>
      <c r="M174" s="123" t="s">
        <v>256</v>
      </c>
      <c r="N174" s="112" t="s">
        <v>476</v>
      </c>
      <c r="O174" s="123" t="s">
        <v>434</v>
      </c>
      <c r="P174" s="123" t="s">
        <v>256</v>
      </c>
      <c r="Q174" s="165"/>
      <c r="R174" s="165"/>
      <c r="S174" s="165">
        <v>1</v>
      </c>
      <c r="T174" s="165"/>
    </row>
    <row r="175" s="18" customFormat="1" ht="409" hidden="1" customHeight="1" spans="1:20">
      <c r="A175" s="123"/>
      <c r="B175" s="123"/>
      <c r="C175" s="169"/>
      <c r="D175" s="169"/>
      <c r="E175" s="178"/>
      <c r="F175" s="169"/>
      <c r="G175" s="169"/>
      <c r="H175" s="172"/>
      <c r="I175" s="172"/>
      <c r="J175" s="172"/>
      <c r="K175" s="172"/>
      <c r="L175" s="172"/>
      <c r="M175" s="123"/>
      <c r="N175" s="112"/>
      <c r="O175" s="123"/>
      <c r="P175" s="123"/>
      <c r="Q175" s="165"/>
      <c r="R175" s="165"/>
      <c r="S175" s="165"/>
      <c r="T175" s="165"/>
    </row>
    <row r="176" s="18" customFormat="1" ht="64" hidden="1" customHeight="1" spans="1:20">
      <c r="A176" s="123"/>
      <c r="B176" s="123"/>
      <c r="C176" s="169"/>
      <c r="D176" s="169"/>
      <c r="E176" s="178"/>
      <c r="F176" s="169"/>
      <c r="G176" s="169"/>
      <c r="H176" s="172"/>
      <c r="I176" s="172"/>
      <c r="J176" s="172"/>
      <c r="K176" s="172"/>
      <c r="L176" s="172"/>
      <c r="M176" s="123"/>
      <c r="N176" s="112"/>
      <c r="O176" s="123"/>
      <c r="P176" s="123"/>
      <c r="Q176" s="165"/>
      <c r="R176" s="165"/>
      <c r="S176" s="165"/>
      <c r="T176" s="165"/>
    </row>
    <row r="177" s="17" customFormat="1" ht="409" hidden="1" customHeight="1" spans="1:20">
      <c r="A177" s="123">
        <v>39</v>
      </c>
      <c r="B177" s="123" t="s">
        <v>257</v>
      </c>
      <c r="C177" s="169" t="s">
        <v>477</v>
      </c>
      <c r="D177" s="169" t="s">
        <v>478</v>
      </c>
      <c r="E177" s="178" t="s">
        <v>479</v>
      </c>
      <c r="F177" s="169" t="s">
        <v>30</v>
      </c>
      <c r="G177" s="169" t="s">
        <v>300</v>
      </c>
      <c r="H177" s="172">
        <v>473.46</v>
      </c>
      <c r="I177" s="172">
        <v>473.46</v>
      </c>
      <c r="J177" s="172">
        <v>0</v>
      </c>
      <c r="K177" s="172">
        <v>0</v>
      </c>
      <c r="L177" s="172">
        <v>50</v>
      </c>
      <c r="M177" s="123" t="s">
        <v>256</v>
      </c>
      <c r="N177" s="112" t="s">
        <v>480</v>
      </c>
      <c r="O177" s="123" t="s">
        <v>434</v>
      </c>
      <c r="P177" s="123" t="s">
        <v>256</v>
      </c>
      <c r="Q177" s="165"/>
      <c r="R177" s="165"/>
      <c r="S177" s="165">
        <v>1</v>
      </c>
      <c r="T177" s="165"/>
    </row>
    <row r="178" s="17" customFormat="1" ht="260" hidden="1" customHeight="1" spans="1:20">
      <c r="A178" s="123"/>
      <c r="B178" s="123"/>
      <c r="C178" s="169"/>
      <c r="D178" s="169"/>
      <c r="E178" s="178"/>
      <c r="F178" s="169"/>
      <c r="G178" s="169"/>
      <c r="H178" s="172"/>
      <c r="I178" s="172"/>
      <c r="J178" s="172"/>
      <c r="K178" s="172"/>
      <c r="L178" s="172"/>
      <c r="M178" s="123"/>
      <c r="N178" s="112"/>
      <c r="O178" s="123"/>
      <c r="P178" s="123"/>
      <c r="Q178" s="165"/>
      <c r="R178" s="165"/>
      <c r="S178" s="165"/>
      <c r="T178" s="165"/>
    </row>
    <row r="179" s="17" customFormat="1" ht="409" hidden="1" customHeight="1" spans="1:20">
      <c r="A179" s="123">
        <v>40</v>
      </c>
      <c r="B179" s="123" t="s">
        <v>257</v>
      </c>
      <c r="C179" s="169" t="s">
        <v>481</v>
      </c>
      <c r="D179" s="169" t="s">
        <v>482</v>
      </c>
      <c r="E179" s="178" t="s">
        <v>483</v>
      </c>
      <c r="F179" s="169" t="s">
        <v>30</v>
      </c>
      <c r="G179" s="169" t="s">
        <v>293</v>
      </c>
      <c r="H179" s="172">
        <v>993.05</v>
      </c>
      <c r="I179" s="172">
        <v>993.05</v>
      </c>
      <c r="J179" s="172">
        <v>0</v>
      </c>
      <c r="K179" s="172">
        <v>0</v>
      </c>
      <c r="L179" s="172" t="s">
        <v>484</v>
      </c>
      <c r="M179" s="123" t="s">
        <v>256</v>
      </c>
      <c r="N179" s="112" t="s">
        <v>485</v>
      </c>
      <c r="O179" s="123" t="s">
        <v>434</v>
      </c>
      <c r="P179" s="123" t="s">
        <v>256</v>
      </c>
      <c r="Q179" s="165"/>
      <c r="R179" s="165"/>
      <c r="S179" s="165">
        <v>1</v>
      </c>
      <c r="T179" s="165"/>
    </row>
    <row r="180" s="17" customFormat="1" ht="409" hidden="1" customHeight="1" spans="1:20">
      <c r="A180" s="123"/>
      <c r="B180" s="123"/>
      <c r="C180" s="169"/>
      <c r="D180" s="169"/>
      <c r="E180" s="178"/>
      <c r="F180" s="169"/>
      <c r="G180" s="169"/>
      <c r="H180" s="172"/>
      <c r="I180" s="172"/>
      <c r="J180" s="172"/>
      <c r="K180" s="172"/>
      <c r="L180" s="172"/>
      <c r="M180" s="123"/>
      <c r="N180" s="112"/>
      <c r="O180" s="123"/>
      <c r="P180" s="123"/>
      <c r="Q180" s="165"/>
      <c r="R180" s="165"/>
      <c r="S180" s="165"/>
      <c r="T180" s="165"/>
    </row>
    <row r="181" s="17" customFormat="1" ht="88" hidden="1" customHeight="1" spans="1:20">
      <c r="A181" s="123"/>
      <c r="B181" s="123"/>
      <c r="C181" s="169"/>
      <c r="D181" s="169"/>
      <c r="E181" s="178"/>
      <c r="F181" s="169"/>
      <c r="G181" s="169"/>
      <c r="H181" s="172"/>
      <c r="I181" s="172"/>
      <c r="J181" s="172"/>
      <c r="K181" s="172"/>
      <c r="L181" s="172"/>
      <c r="M181" s="123"/>
      <c r="N181" s="112"/>
      <c r="O181" s="123"/>
      <c r="P181" s="123"/>
      <c r="Q181" s="165"/>
      <c r="R181" s="165"/>
      <c r="S181" s="165"/>
      <c r="T181" s="165"/>
    </row>
    <row r="182" s="20" customFormat="1" ht="409" hidden="1" customHeight="1" spans="1:20">
      <c r="A182" s="123">
        <v>41</v>
      </c>
      <c r="B182" s="123" t="s">
        <v>257</v>
      </c>
      <c r="C182" s="169" t="s">
        <v>486</v>
      </c>
      <c r="D182" s="169" t="s">
        <v>487</v>
      </c>
      <c r="E182" s="178" t="s">
        <v>488</v>
      </c>
      <c r="F182" s="169" t="s">
        <v>30</v>
      </c>
      <c r="G182" s="169" t="s">
        <v>276</v>
      </c>
      <c r="H182" s="172">
        <v>1000</v>
      </c>
      <c r="I182" s="172">
        <v>1000</v>
      </c>
      <c r="J182" s="172">
        <v>0</v>
      </c>
      <c r="K182" s="172">
        <v>0</v>
      </c>
      <c r="L182" s="172">
        <v>100</v>
      </c>
      <c r="M182" s="123" t="s">
        <v>256</v>
      </c>
      <c r="N182" s="112" t="s">
        <v>489</v>
      </c>
      <c r="O182" s="123" t="s">
        <v>434</v>
      </c>
      <c r="P182" s="123" t="s">
        <v>256</v>
      </c>
      <c r="Q182" s="165"/>
      <c r="R182" s="165"/>
      <c r="S182" s="165">
        <v>1</v>
      </c>
      <c r="T182" s="165"/>
    </row>
    <row r="183" s="20" customFormat="1" ht="168" hidden="1" customHeight="1" spans="1:20">
      <c r="A183" s="123"/>
      <c r="B183" s="123"/>
      <c r="C183" s="169"/>
      <c r="D183" s="169"/>
      <c r="E183" s="178"/>
      <c r="F183" s="169"/>
      <c r="G183" s="169"/>
      <c r="H183" s="172"/>
      <c r="I183" s="172"/>
      <c r="J183" s="172"/>
      <c r="K183" s="172"/>
      <c r="L183" s="172"/>
      <c r="M183" s="123"/>
      <c r="N183" s="112"/>
      <c r="O183" s="123"/>
      <c r="P183" s="123"/>
      <c r="Q183" s="165"/>
      <c r="R183" s="165"/>
      <c r="S183" s="165"/>
      <c r="T183" s="165"/>
    </row>
    <row r="184" s="20" customFormat="1" ht="409" hidden="1" customHeight="1" spans="1:20">
      <c r="A184" s="123">
        <v>42</v>
      </c>
      <c r="B184" s="123" t="s">
        <v>257</v>
      </c>
      <c r="C184" s="169" t="s">
        <v>490</v>
      </c>
      <c r="D184" s="169" t="s">
        <v>347</v>
      </c>
      <c r="E184" s="178" t="s">
        <v>491</v>
      </c>
      <c r="F184" s="169" t="s">
        <v>30</v>
      </c>
      <c r="G184" s="169" t="s">
        <v>276</v>
      </c>
      <c r="H184" s="172">
        <v>400</v>
      </c>
      <c r="I184" s="172">
        <v>400</v>
      </c>
      <c r="J184" s="172">
        <v>0</v>
      </c>
      <c r="K184" s="172">
        <v>0</v>
      </c>
      <c r="L184" s="172">
        <v>40</v>
      </c>
      <c r="M184" s="123" t="s">
        <v>256</v>
      </c>
      <c r="N184" s="112" t="s">
        <v>492</v>
      </c>
      <c r="O184" s="123" t="s">
        <v>434</v>
      </c>
      <c r="P184" s="123" t="s">
        <v>256</v>
      </c>
      <c r="Q184" s="165"/>
      <c r="R184" s="165"/>
      <c r="S184" s="165">
        <v>1</v>
      </c>
      <c r="T184" s="165"/>
    </row>
    <row r="185" s="20" customFormat="1" ht="234" hidden="1" customHeight="1" spans="1:20">
      <c r="A185" s="123"/>
      <c r="B185" s="123"/>
      <c r="C185" s="169"/>
      <c r="D185" s="169"/>
      <c r="E185" s="178"/>
      <c r="F185" s="169"/>
      <c r="G185" s="169"/>
      <c r="H185" s="172"/>
      <c r="I185" s="172"/>
      <c r="J185" s="172"/>
      <c r="K185" s="172"/>
      <c r="L185" s="172"/>
      <c r="M185" s="123"/>
      <c r="N185" s="112"/>
      <c r="O185" s="123"/>
      <c r="P185" s="123"/>
      <c r="Q185" s="165"/>
      <c r="R185" s="165"/>
      <c r="S185" s="165"/>
      <c r="T185" s="165"/>
    </row>
    <row r="186" s="16" customFormat="1" ht="76" hidden="1" customHeight="1" spans="1:20">
      <c r="A186" s="112" t="s">
        <v>243</v>
      </c>
      <c r="B186" s="112"/>
      <c r="C186" s="112"/>
      <c r="D186" s="112"/>
      <c r="E186" s="124">
        <v>1</v>
      </c>
      <c r="F186" s="112"/>
      <c r="G186" s="112"/>
      <c r="H186" s="112">
        <f t="shared" ref="H186:L186" si="5">H187</f>
        <v>159</v>
      </c>
      <c r="I186" s="112">
        <f t="shared" si="5"/>
        <v>159</v>
      </c>
      <c r="J186" s="112">
        <f t="shared" si="5"/>
        <v>0</v>
      </c>
      <c r="K186" s="112">
        <f t="shared" si="5"/>
        <v>0</v>
      </c>
      <c r="L186" s="112">
        <f t="shared" si="5"/>
        <v>0</v>
      </c>
      <c r="M186" s="112" t="s">
        <v>256</v>
      </c>
      <c r="N186" s="112" t="s">
        <v>256</v>
      </c>
      <c r="O186" s="112" t="s">
        <v>256</v>
      </c>
      <c r="P186" s="112" t="s">
        <v>256</v>
      </c>
      <c r="Q186" s="175"/>
      <c r="R186" s="175"/>
      <c r="S186" s="175"/>
      <c r="T186" s="175"/>
    </row>
    <row r="187" s="23" customFormat="1" ht="234" hidden="1" customHeight="1" spans="1:20">
      <c r="A187" s="123">
        <v>43</v>
      </c>
      <c r="B187" s="123" t="s">
        <v>257</v>
      </c>
      <c r="C187" s="123" t="s">
        <v>493</v>
      </c>
      <c r="D187" s="123" t="s">
        <v>255</v>
      </c>
      <c r="E187" s="127" t="s">
        <v>494</v>
      </c>
      <c r="F187" s="123" t="s">
        <v>30</v>
      </c>
      <c r="G187" s="169" t="s">
        <v>495</v>
      </c>
      <c r="H187" s="164">
        <v>159</v>
      </c>
      <c r="I187" s="164">
        <v>159</v>
      </c>
      <c r="J187" s="164">
        <v>0</v>
      </c>
      <c r="K187" s="164">
        <v>0</v>
      </c>
      <c r="L187" s="164">
        <v>0</v>
      </c>
      <c r="M187" s="123" t="s">
        <v>256</v>
      </c>
      <c r="N187" s="123" t="s">
        <v>256</v>
      </c>
      <c r="O187" s="123" t="s">
        <v>256</v>
      </c>
      <c r="P187" s="123" t="s">
        <v>256</v>
      </c>
      <c r="Q187" s="165"/>
      <c r="R187" s="165"/>
      <c r="S187" s="165"/>
      <c r="T187" s="165"/>
    </row>
    <row r="188" s="16" customFormat="1" ht="74" hidden="1" customHeight="1" spans="1:20">
      <c r="A188" s="112" t="s">
        <v>496</v>
      </c>
      <c r="B188" s="112"/>
      <c r="C188" s="112"/>
      <c r="D188" s="112"/>
      <c r="E188" s="124">
        <v>1</v>
      </c>
      <c r="F188" s="112"/>
      <c r="G188" s="112"/>
      <c r="H188" s="112">
        <f>H189</f>
        <v>3</v>
      </c>
      <c r="I188" s="112">
        <f>I189</f>
        <v>3</v>
      </c>
      <c r="J188" s="112">
        <v>0</v>
      </c>
      <c r="K188" s="112">
        <v>0</v>
      </c>
      <c r="L188" s="112">
        <v>0</v>
      </c>
      <c r="M188" s="112" t="s">
        <v>256</v>
      </c>
      <c r="N188" s="112" t="s">
        <v>256</v>
      </c>
      <c r="O188" s="112" t="s">
        <v>256</v>
      </c>
      <c r="P188" s="112" t="s">
        <v>256</v>
      </c>
      <c r="Q188" s="175"/>
      <c r="R188" s="175"/>
      <c r="S188" s="175"/>
      <c r="T188" s="175"/>
    </row>
    <row r="189" s="23" customFormat="1" ht="35" hidden="1" customHeight="1" spans="1:20">
      <c r="A189" s="123">
        <v>44</v>
      </c>
      <c r="B189" s="123" t="s">
        <v>257</v>
      </c>
      <c r="C189" s="169" t="s">
        <v>497</v>
      </c>
      <c r="D189" s="169" t="s">
        <v>255</v>
      </c>
      <c r="E189" s="178" t="s">
        <v>498</v>
      </c>
      <c r="F189" s="169" t="s">
        <v>30</v>
      </c>
      <c r="G189" s="169" t="s">
        <v>495</v>
      </c>
      <c r="H189" s="179">
        <v>3</v>
      </c>
      <c r="I189" s="179">
        <v>3</v>
      </c>
      <c r="J189" s="123">
        <v>0</v>
      </c>
      <c r="K189" s="123">
        <v>0</v>
      </c>
      <c r="L189" s="180">
        <v>0</v>
      </c>
      <c r="M189" s="123" t="s">
        <v>256</v>
      </c>
      <c r="N189" s="123" t="s">
        <v>256</v>
      </c>
      <c r="O189" s="123" t="s">
        <v>256</v>
      </c>
      <c r="P189" s="123" t="s">
        <v>256</v>
      </c>
      <c r="Q189" s="165"/>
      <c r="R189" s="165"/>
      <c r="S189" s="165"/>
      <c r="T189" s="165"/>
    </row>
    <row r="190" s="26" customFormat="1" ht="88" customHeight="1" spans="1:20">
      <c r="A190" s="62" t="s">
        <v>499</v>
      </c>
      <c r="B190" s="62"/>
      <c r="C190" s="62"/>
      <c r="D190" s="62"/>
      <c r="E190" s="63">
        <v>45</v>
      </c>
      <c r="F190" s="62"/>
      <c r="G190" s="62"/>
      <c r="H190" s="181">
        <f>H191+H216+H235+H241+H243</f>
        <v>24793.94</v>
      </c>
      <c r="I190" s="181">
        <f>I191+I216+I235+I241+I243</f>
        <v>24793.94</v>
      </c>
      <c r="J190" s="181">
        <f t="shared" ref="H190:L190" si="6">J191+J216+J234+J235+J241+J243</f>
        <v>0</v>
      </c>
      <c r="K190" s="181">
        <f t="shared" si="6"/>
        <v>0</v>
      </c>
      <c r="L190" s="181"/>
      <c r="M190" s="62"/>
      <c r="N190" s="62"/>
      <c r="O190" s="62"/>
      <c r="P190" s="62"/>
      <c r="Q190" s="182"/>
      <c r="R190" s="182"/>
      <c r="S190" s="182"/>
      <c r="T190" s="182"/>
    </row>
    <row r="191" s="27" customFormat="1" ht="100" customHeight="1" spans="1:20">
      <c r="A191" s="62" t="s">
        <v>25</v>
      </c>
      <c r="B191" s="62"/>
      <c r="C191" s="62"/>
      <c r="D191" s="62"/>
      <c r="E191" s="63">
        <v>23</v>
      </c>
      <c r="F191" s="183"/>
      <c r="G191" s="183"/>
      <c r="H191" s="184">
        <f>H192+H193+H195+H196+H197+H198+H199+H200+H201+H202+H203+H204+H205+H206+H207+H208+H209+H210+H211+H212+H213+H214+H215</f>
        <v>14607.4</v>
      </c>
      <c r="I191" s="184">
        <f>I192+I193+I195+I196+I197+I198+I199+I200+I201+I202+I203+I204+I205+I206+I207+I208+I209+I210+I211+I212+I213+I214+I215</f>
        <v>14607.4</v>
      </c>
      <c r="J191" s="184">
        <f>SUM(J192:J209)</f>
        <v>0</v>
      </c>
      <c r="K191" s="184">
        <f>SUM(K192:K209)</f>
        <v>0</v>
      </c>
      <c r="L191" s="184"/>
      <c r="M191" s="183"/>
      <c r="N191" s="183"/>
      <c r="O191" s="183"/>
      <c r="P191" s="183"/>
      <c r="Q191" s="185"/>
      <c r="R191" s="185"/>
      <c r="S191" s="185"/>
      <c r="T191" s="185"/>
    </row>
    <row r="192" s="28" customFormat="1" ht="409" customHeight="1" spans="1:20">
      <c r="A192" s="186">
        <v>1</v>
      </c>
      <c r="B192" s="187" t="s">
        <v>499</v>
      </c>
      <c r="C192" s="187" t="s">
        <v>500</v>
      </c>
      <c r="D192" s="187" t="s">
        <v>501</v>
      </c>
      <c r="E192" s="188" t="s">
        <v>502</v>
      </c>
      <c r="F192" s="186" t="s">
        <v>503</v>
      </c>
      <c r="G192" s="186" t="s">
        <v>504</v>
      </c>
      <c r="H192" s="187">
        <v>440</v>
      </c>
      <c r="I192" s="187">
        <v>440</v>
      </c>
      <c r="J192" s="187"/>
      <c r="K192" s="187"/>
      <c r="L192" s="189">
        <v>44</v>
      </c>
      <c r="M192" s="187" t="s">
        <v>505</v>
      </c>
      <c r="N192" s="190" t="s">
        <v>506</v>
      </c>
      <c r="O192" s="186" t="s">
        <v>507</v>
      </c>
      <c r="P192" s="187" t="s">
        <v>508</v>
      </c>
      <c r="Q192" s="191">
        <v>6</v>
      </c>
      <c r="R192" s="191"/>
      <c r="S192" s="191"/>
      <c r="T192" s="191"/>
    </row>
    <row r="193" s="28" customFormat="1" ht="409" customHeight="1" spans="1:20">
      <c r="A193" s="192">
        <v>2</v>
      </c>
      <c r="B193" s="186" t="s">
        <v>499</v>
      </c>
      <c r="C193" s="193" t="s">
        <v>509</v>
      </c>
      <c r="D193" s="193" t="s">
        <v>510</v>
      </c>
      <c r="E193" s="194" t="s">
        <v>511</v>
      </c>
      <c r="F193" s="193" t="s">
        <v>30</v>
      </c>
      <c r="G193" s="193" t="s">
        <v>512</v>
      </c>
      <c r="H193" s="195">
        <v>890.4</v>
      </c>
      <c r="I193" s="195">
        <v>890.4</v>
      </c>
      <c r="J193" s="196"/>
      <c r="K193" s="196"/>
      <c r="L193" s="196"/>
      <c r="M193" s="186" t="s">
        <v>505</v>
      </c>
      <c r="N193" s="186" t="s">
        <v>513</v>
      </c>
      <c r="O193" s="186" t="s">
        <v>514</v>
      </c>
      <c r="P193" s="186" t="s">
        <v>509</v>
      </c>
      <c r="Q193" s="197">
        <v>2</v>
      </c>
      <c r="R193" s="197"/>
      <c r="S193" s="197"/>
      <c r="T193" s="197"/>
    </row>
    <row r="194" s="28" customFormat="1" ht="114" customHeight="1" spans="1:20">
      <c r="A194" s="198"/>
      <c r="B194" s="186"/>
      <c r="C194" s="193"/>
      <c r="D194" s="193"/>
      <c r="E194" s="199"/>
      <c r="F194" s="193"/>
      <c r="G194" s="193"/>
      <c r="H194" s="195"/>
      <c r="I194" s="195"/>
      <c r="J194" s="196"/>
      <c r="K194" s="196"/>
      <c r="L194" s="196"/>
      <c r="M194" s="186"/>
      <c r="N194" s="186"/>
      <c r="O194" s="186"/>
      <c r="P194" s="186"/>
      <c r="Q194" s="200"/>
      <c r="R194" s="200"/>
      <c r="S194" s="200"/>
      <c r="T194" s="200"/>
    </row>
    <row r="195" s="28" customFormat="1" ht="409" customHeight="1" spans="1:20">
      <c r="A195" s="186">
        <v>3</v>
      </c>
      <c r="B195" s="187" t="s">
        <v>499</v>
      </c>
      <c r="C195" s="187" t="s">
        <v>515</v>
      </c>
      <c r="D195" s="193" t="s">
        <v>516</v>
      </c>
      <c r="E195" s="201" t="s">
        <v>517</v>
      </c>
      <c r="F195" s="186" t="s">
        <v>30</v>
      </c>
      <c r="G195" s="186" t="s">
        <v>518</v>
      </c>
      <c r="H195" s="187">
        <v>200</v>
      </c>
      <c r="I195" s="187">
        <v>200</v>
      </c>
      <c r="J195" s="187"/>
      <c r="K195" s="187"/>
      <c r="L195" s="189">
        <v>20</v>
      </c>
      <c r="M195" s="187" t="s">
        <v>505</v>
      </c>
      <c r="N195" s="186" t="s">
        <v>519</v>
      </c>
      <c r="O195" s="186" t="s">
        <v>520</v>
      </c>
      <c r="P195" s="202" t="s">
        <v>521</v>
      </c>
      <c r="Q195" s="191">
        <v>1</v>
      </c>
      <c r="R195" s="191"/>
      <c r="S195" s="191"/>
      <c r="T195" s="191">
        <v>3</v>
      </c>
    </row>
    <row r="196" s="28" customFormat="1" ht="180" customHeight="1" spans="1:20">
      <c r="A196" s="186">
        <v>4</v>
      </c>
      <c r="B196" s="187" t="s">
        <v>499</v>
      </c>
      <c r="C196" s="187" t="s">
        <v>522</v>
      </c>
      <c r="D196" s="187" t="s">
        <v>523</v>
      </c>
      <c r="E196" s="201" t="s">
        <v>524</v>
      </c>
      <c r="F196" s="186" t="s">
        <v>30</v>
      </c>
      <c r="G196" s="186" t="s">
        <v>525</v>
      </c>
      <c r="H196" s="187">
        <v>460</v>
      </c>
      <c r="I196" s="187">
        <v>460</v>
      </c>
      <c r="J196" s="187"/>
      <c r="K196" s="187"/>
      <c r="L196" s="189">
        <v>46</v>
      </c>
      <c r="M196" s="187" t="s">
        <v>505</v>
      </c>
      <c r="N196" s="190" t="s">
        <v>526</v>
      </c>
      <c r="O196" s="186" t="s">
        <v>527</v>
      </c>
      <c r="P196" s="187" t="s">
        <v>528</v>
      </c>
      <c r="Q196" s="191">
        <v>6</v>
      </c>
      <c r="R196" s="191"/>
      <c r="S196" s="191"/>
      <c r="T196" s="191">
        <v>2</v>
      </c>
    </row>
    <row r="197" s="28" customFormat="1" ht="254" customHeight="1" spans="1:20">
      <c r="A197" s="186">
        <v>5</v>
      </c>
      <c r="B197" s="187" t="s">
        <v>499</v>
      </c>
      <c r="C197" s="187" t="s">
        <v>522</v>
      </c>
      <c r="D197" s="187" t="s">
        <v>529</v>
      </c>
      <c r="E197" s="201" t="s">
        <v>530</v>
      </c>
      <c r="F197" s="186" t="s">
        <v>30</v>
      </c>
      <c r="G197" s="186" t="s">
        <v>525</v>
      </c>
      <c r="H197" s="187">
        <v>550</v>
      </c>
      <c r="I197" s="187">
        <v>550</v>
      </c>
      <c r="J197" s="187"/>
      <c r="K197" s="187"/>
      <c r="L197" s="189">
        <v>55</v>
      </c>
      <c r="M197" s="187" t="s">
        <v>505</v>
      </c>
      <c r="N197" s="190" t="s">
        <v>531</v>
      </c>
      <c r="O197" s="186" t="s">
        <v>527</v>
      </c>
      <c r="P197" s="187" t="s">
        <v>532</v>
      </c>
      <c r="Q197" s="191">
        <v>6</v>
      </c>
      <c r="R197" s="191"/>
      <c r="S197" s="191"/>
      <c r="T197" s="191">
        <v>2</v>
      </c>
    </row>
    <row r="198" s="28" customFormat="1" ht="220" customHeight="1" spans="1:20">
      <c r="A198" s="186">
        <v>6</v>
      </c>
      <c r="B198" s="187" t="s">
        <v>499</v>
      </c>
      <c r="C198" s="187" t="s">
        <v>522</v>
      </c>
      <c r="D198" s="187" t="s">
        <v>533</v>
      </c>
      <c r="E198" s="201" t="s">
        <v>534</v>
      </c>
      <c r="F198" s="186" t="s">
        <v>30</v>
      </c>
      <c r="G198" s="186" t="s">
        <v>535</v>
      </c>
      <c r="H198" s="187">
        <v>600</v>
      </c>
      <c r="I198" s="187">
        <v>600</v>
      </c>
      <c r="J198" s="187"/>
      <c r="K198" s="187"/>
      <c r="L198" s="189">
        <v>60</v>
      </c>
      <c r="M198" s="187" t="s">
        <v>505</v>
      </c>
      <c r="N198" s="190" t="s">
        <v>536</v>
      </c>
      <c r="O198" s="186" t="s">
        <v>527</v>
      </c>
      <c r="P198" s="187" t="s">
        <v>537</v>
      </c>
      <c r="Q198" s="191">
        <v>6</v>
      </c>
      <c r="R198" s="191"/>
      <c r="S198" s="191"/>
      <c r="T198" s="191">
        <v>2</v>
      </c>
    </row>
    <row r="199" s="28" customFormat="1" ht="222" customHeight="1" spans="1:20">
      <c r="A199" s="186">
        <v>7</v>
      </c>
      <c r="B199" s="187" t="s">
        <v>499</v>
      </c>
      <c r="C199" s="187" t="s">
        <v>522</v>
      </c>
      <c r="D199" s="187" t="s">
        <v>538</v>
      </c>
      <c r="E199" s="201" t="s">
        <v>539</v>
      </c>
      <c r="F199" s="186" t="s">
        <v>30</v>
      </c>
      <c r="G199" s="186" t="s">
        <v>540</v>
      </c>
      <c r="H199" s="187">
        <v>630</v>
      </c>
      <c r="I199" s="187">
        <v>630</v>
      </c>
      <c r="J199" s="187"/>
      <c r="K199" s="187"/>
      <c r="L199" s="189">
        <v>63</v>
      </c>
      <c r="M199" s="187" t="s">
        <v>505</v>
      </c>
      <c r="N199" s="190" t="s">
        <v>541</v>
      </c>
      <c r="O199" s="186" t="s">
        <v>527</v>
      </c>
      <c r="P199" s="187" t="s">
        <v>542</v>
      </c>
      <c r="Q199" s="191">
        <v>6</v>
      </c>
      <c r="R199" s="191"/>
      <c r="S199" s="191"/>
      <c r="T199" s="191">
        <v>2</v>
      </c>
    </row>
    <row r="200" s="28" customFormat="1" ht="260" customHeight="1" spans="1:20">
      <c r="A200" s="186">
        <v>8</v>
      </c>
      <c r="B200" s="187" t="s">
        <v>499</v>
      </c>
      <c r="C200" s="187" t="s">
        <v>522</v>
      </c>
      <c r="D200" s="187" t="s">
        <v>543</v>
      </c>
      <c r="E200" s="201" t="s">
        <v>544</v>
      </c>
      <c r="F200" s="186" t="s">
        <v>30</v>
      </c>
      <c r="G200" s="186" t="s">
        <v>545</v>
      </c>
      <c r="H200" s="187">
        <v>600</v>
      </c>
      <c r="I200" s="187">
        <v>600</v>
      </c>
      <c r="J200" s="187"/>
      <c r="K200" s="187"/>
      <c r="L200" s="189">
        <v>15</v>
      </c>
      <c r="M200" s="187" t="s">
        <v>505</v>
      </c>
      <c r="N200" s="203" t="s">
        <v>546</v>
      </c>
      <c r="O200" s="186" t="s">
        <v>520</v>
      </c>
      <c r="P200" s="187" t="s">
        <v>547</v>
      </c>
      <c r="Q200" s="191">
        <v>6</v>
      </c>
      <c r="R200" s="191"/>
      <c r="S200" s="191"/>
      <c r="T200" s="191">
        <v>2</v>
      </c>
    </row>
    <row r="201" s="28" customFormat="1" ht="409" customHeight="1" spans="1:20">
      <c r="A201" s="186">
        <v>9</v>
      </c>
      <c r="B201" s="187" t="s">
        <v>499</v>
      </c>
      <c r="C201" s="187" t="s">
        <v>548</v>
      </c>
      <c r="D201" s="187" t="s">
        <v>549</v>
      </c>
      <c r="E201" s="201" t="s">
        <v>550</v>
      </c>
      <c r="F201" s="186" t="s">
        <v>30</v>
      </c>
      <c r="G201" s="186" t="s">
        <v>551</v>
      </c>
      <c r="H201" s="187">
        <v>490</v>
      </c>
      <c r="I201" s="187">
        <v>490</v>
      </c>
      <c r="J201" s="187"/>
      <c r="K201" s="187"/>
      <c r="L201" s="189">
        <v>490</v>
      </c>
      <c r="M201" s="187" t="s">
        <v>552</v>
      </c>
      <c r="N201" s="190" t="s">
        <v>553</v>
      </c>
      <c r="O201" s="186" t="s">
        <v>520</v>
      </c>
      <c r="P201" s="187" t="s">
        <v>357</v>
      </c>
      <c r="Q201" s="191">
        <v>5</v>
      </c>
      <c r="R201" s="191"/>
      <c r="S201" s="191"/>
      <c r="T201" s="191">
        <v>3</v>
      </c>
    </row>
    <row r="202" s="11" customFormat="1" ht="312" customHeight="1" spans="1:20">
      <c r="A202" s="186">
        <v>10</v>
      </c>
      <c r="B202" s="186" t="s">
        <v>499</v>
      </c>
      <c r="C202" s="186" t="s">
        <v>554</v>
      </c>
      <c r="D202" s="186" t="s">
        <v>555</v>
      </c>
      <c r="E202" s="204" t="s">
        <v>556</v>
      </c>
      <c r="F202" s="202" t="s">
        <v>30</v>
      </c>
      <c r="G202" s="202" t="s">
        <v>545</v>
      </c>
      <c r="H202" s="205">
        <v>1000</v>
      </c>
      <c r="I202" s="205">
        <v>1000</v>
      </c>
      <c r="J202" s="205"/>
      <c r="K202" s="205"/>
      <c r="L202" s="189">
        <v>100</v>
      </c>
      <c r="M202" s="186" t="s">
        <v>557</v>
      </c>
      <c r="N202" s="186" t="s">
        <v>558</v>
      </c>
      <c r="O202" s="186" t="s">
        <v>520</v>
      </c>
      <c r="P202" s="202"/>
      <c r="Q202" s="191">
        <v>5</v>
      </c>
      <c r="R202" s="191"/>
      <c r="S202" s="191"/>
      <c r="T202" s="191">
        <v>3</v>
      </c>
    </row>
    <row r="203" s="28" customFormat="1" ht="409" customHeight="1" spans="1:20">
      <c r="A203" s="186">
        <v>11</v>
      </c>
      <c r="B203" s="187" t="s">
        <v>499</v>
      </c>
      <c r="C203" s="187" t="s">
        <v>559</v>
      </c>
      <c r="D203" s="187" t="s">
        <v>560</v>
      </c>
      <c r="E203" s="206" t="s">
        <v>561</v>
      </c>
      <c r="F203" s="186" t="s">
        <v>30</v>
      </c>
      <c r="G203" s="186" t="s">
        <v>512</v>
      </c>
      <c r="H203" s="187">
        <v>800</v>
      </c>
      <c r="I203" s="187">
        <v>800</v>
      </c>
      <c r="J203" s="187"/>
      <c r="K203" s="187"/>
      <c r="L203" s="189">
        <v>80</v>
      </c>
      <c r="M203" s="187" t="s">
        <v>562</v>
      </c>
      <c r="N203" s="190" t="s">
        <v>563</v>
      </c>
      <c r="O203" s="186" t="s">
        <v>520</v>
      </c>
      <c r="P203" s="202" t="s">
        <v>564</v>
      </c>
      <c r="Q203" s="191">
        <v>5</v>
      </c>
      <c r="R203" s="191"/>
      <c r="S203" s="191"/>
      <c r="T203" s="191">
        <v>1</v>
      </c>
    </row>
    <row r="204" s="28" customFormat="1" ht="226" customHeight="1" spans="1:20">
      <c r="A204" s="123">
        <v>12</v>
      </c>
      <c r="B204" s="130" t="s">
        <v>499</v>
      </c>
      <c r="C204" s="130" t="s">
        <v>565</v>
      </c>
      <c r="D204" s="130" t="s">
        <v>566</v>
      </c>
      <c r="E204" s="207" t="s">
        <v>567</v>
      </c>
      <c r="F204" s="123" t="s">
        <v>30</v>
      </c>
      <c r="G204" s="123" t="s">
        <v>568</v>
      </c>
      <c r="H204" s="130">
        <v>400</v>
      </c>
      <c r="I204" s="130">
        <v>400</v>
      </c>
      <c r="J204" s="130"/>
      <c r="K204" s="130"/>
      <c r="L204" s="208">
        <v>40</v>
      </c>
      <c r="M204" s="130" t="s">
        <v>505</v>
      </c>
      <c r="N204" s="209" t="s">
        <v>569</v>
      </c>
      <c r="O204" s="123" t="s">
        <v>520</v>
      </c>
      <c r="P204" s="130" t="s">
        <v>570</v>
      </c>
      <c r="Q204" s="161">
        <v>5</v>
      </c>
      <c r="R204" s="161"/>
      <c r="S204" s="161"/>
      <c r="T204" s="161"/>
    </row>
    <row r="205" s="28" customFormat="1" ht="409" customHeight="1" spans="1:20">
      <c r="A205" s="186">
        <v>13</v>
      </c>
      <c r="B205" s="187" t="s">
        <v>499</v>
      </c>
      <c r="C205" s="187" t="s">
        <v>571</v>
      </c>
      <c r="D205" s="187" t="s">
        <v>572</v>
      </c>
      <c r="E205" s="210" t="s">
        <v>573</v>
      </c>
      <c r="F205" s="186" t="s">
        <v>30</v>
      </c>
      <c r="G205" s="186" t="s">
        <v>512</v>
      </c>
      <c r="H205" s="187">
        <v>200</v>
      </c>
      <c r="I205" s="187">
        <v>200</v>
      </c>
      <c r="J205" s="187"/>
      <c r="K205" s="187"/>
      <c r="L205" s="189">
        <v>20</v>
      </c>
      <c r="M205" s="187" t="s">
        <v>574</v>
      </c>
      <c r="N205" s="190" t="s">
        <v>575</v>
      </c>
      <c r="O205" s="186" t="s">
        <v>576</v>
      </c>
      <c r="P205" s="187" t="s">
        <v>577</v>
      </c>
      <c r="Q205" s="191">
        <v>3</v>
      </c>
      <c r="R205" s="191"/>
      <c r="S205" s="191"/>
      <c r="T205" s="191"/>
    </row>
    <row r="206" s="28" customFormat="1" ht="409" customHeight="1" spans="1:20">
      <c r="A206" s="186">
        <v>14</v>
      </c>
      <c r="B206" s="187" t="s">
        <v>499</v>
      </c>
      <c r="C206" s="187" t="s">
        <v>578</v>
      </c>
      <c r="D206" s="187" t="s">
        <v>579</v>
      </c>
      <c r="E206" s="210" t="s">
        <v>580</v>
      </c>
      <c r="F206" s="186" t="s">
        <v>30</v>
      </c>
      <c r="G206" s="186" t="s">
        <v>512</v>
      </c>
      <c r="H206" s="187">
        <v>1300</v>
      </c>
      <c r="I206" s="187">
        <v>1300</v>
      </c>
      <c r="J206" s="187"/>
      <c r="K206" s="187"/>
      <c r="L206" s="189">
        <v>130</v>
      </c>
      <c r="M206" s="187"/>
      <c r="N206" s="190" t="s">
        <v>581</v>
      </c>
      <c r="O206" s="186"/>
      <c r="P206" s="186" t="s">
        <v>582</v>
      </c>
      <c r="Q206" s="191">
        <v>1</v>
      </c>
      <c r="R206" s="191"/>
      <c r="S206" s="191"/>
      <c r="T206" s="191">
        <v>2</v>
      </c>
    </row>
    <row r="207" s="28" customFormat="1" ht="360" customHeight="1" spans="1:20">
      <c r="A207" s="186">
        <v>15</v>
      </c>
      <c r="B207" s="187" t="s">
        <v>499</v>
      </c>
      <c r="C207" s="187" t="s">
        <v>583</v>
      </c>
      <c r="D207" s="187" t="s">
        <v>584</v>
      </c>
      <c r="E207" s="210" t="s">
        <v>585</v>
      </c>
      <c r="F207" s="186" t="s">
        <v>30</v>
      </c>
      <c r="G207" s="186" t="s">
        <v>512</v>
      </c>
      <c r="H207" s="187">
        <v>630</v>
      </c>
      <c r="I207" s="187">
        <v>630</v>
      </c>
      <c r="J207" s="187"/>
      <c r="K207" s="187"/>
      <c r="L207" s="189">
        <v>63</v>
      </c>
      <c r="M207" s="187"/>
      <c r="N207" s="190" t="s">
        <v>581</v>
      </c>
      <c r="O207" s="186"/>
      <c r="P207" s="186" t="s">
        <v>586</v>
      </c>
      <c r="Q207" s="191">
        <v>1</v>
      </c>
      <c r="R207" s="191"/>
      <c r="S207" s="191"/>
      <c r="T207" s="191">
        <v>2</v>
      </c>
    </row>
    <row r="208" s="28" customFormat="1" ht="409" customHeight="1" spans="1:20">
      <c r="A208" s="186">
        <v>16</v>
      </c>
      <c r="B208" s="187" t="s">
        <v>499</v>
      </c>
      <c r="C208" s="187" t="s">
        <v>587</v>
      </c>
      <c r="D208" s="187" t="s">
        <v>588</v>
      </c>
      <c r="E208" s="188" t="s">
        <v>589</v>
      </c>
      <c r="F208" s="186" t="s">
        <v>30</v>
      </c>
      <c r="G208" s="186" t="s">
        <v>512</v>
      </c>
      <c r="H208" s="187">
        <v>1120</v>
      </c>
      <c r="I208" s="187">
        <v>1120</v>
      </c>
      <c r="J208" s="187"/>
      <c r="K208" s="187"/>
      <c r="L208" s="189">
        <v>112</v>
      </c>
      <c r="M208" s="187"/>
      <c r="N208" s="190" t="s">
        <v>581</v>
      </c>
      <c r="O208" s="202"/>
      <c r="P208" s="186" t="s">
        <v>590</v>
      </c>
      <c r="Q208" s="191">
        <v>1</v>
      </c>
      <c r="R208" s="191"/>
      <c r="S208" s="191"/>
      <c r="T208" s="191">
        <v>2</v>
      </c>
    </row>
    <row r="209" s="28" customFormat="1" ht="358" customHeight="1" spans="1:20">
      <c r="A209" s="186">
        <v>17</v>
      </c>
      <c r="B209" s="187" t="s">
        <v>499</v>
      </c>
      <c r="C209" s="187" t="s">
        <v>591</v>
      </c>
      <c r="D209" s="187" t="s">
        <v>592</v>
      </c>
      <c r="E209" s="210" t="s">
        <v>593</v>
      </c>
      <c r="F209" s="186" t="s">
        <v>30</v>
      </c>
      <c r="G209" s="186" t="s">
        <v>512</v>
      </c>
      <c r="H209" s="187">
        <v>710</v>
      </c>
      <c r="I209" s="187">
        <v>710</v>
      </c>
      <c r="J209" s="187"/>
      <c r="K209" s="187"/>
      <c r="L209" s="189">
        <v>71</v>
      </c>
      <c r="M209" s="187"/>
      <c r="N209" s="190" t="s">
        <v>581</v>
      </c>
      <c r="O209" s="202"/>
      <c r="P209" s="186" t="s">
        <v>594</v>
      </c>
      <c r="Q209" s="191">
        <v>1</v>
      </c>
      <c r="R209" s="191"/>
      <c r="S209" s="191"/>
      <c r="T209" s="191">
        <v>2</v>
      </c>
    </row>
    <row r="210" s="28" customFormat="1" ht="409" customHeight="1" spans="1:20">
      <c r="A210" s="186">
        <v>18</v>
      </c>
      <c r="B210" s="187" t="s">
        <v>499</v>
      </c>
      <c r="C210" s="187" t="s">
        <v>595</v>
      </c>
      <c r="D210" s="187" t="s">
        <v>596</v>
      </c>
      <c r="E210" s="188" t="s">
        <v>597</v>
      </c>
      <c r="F210" s="186" t="s">
        <v>30</v>
      </c>
      <c r="G210" s="186" t="s">
        <v>551</v>
      </c>
      <c r="H210" s="187">
        <v>196</v>
      </c>
      <c r="I210" s="187">
        <v>196</v>
      </c>
      <c r="J210" s="187"/>
      <c r="K210" s="187"/>
      <c r="L210" s="205"/>
      <c r="M210" s="187"/>
      <c r="N210" s="190" t="s">
        <v>598</v>
      </c>
      <c r="O210" s="186" t="s">
        <v>599</v>
      </c>
      <c r="P210" s="187" t="s">
        <v>600</v>
      </c>
      <c r="Q210" s="191"/>
      <c r="R210" s="191"/>
      <c r="S210" s="191">
        <v>3</v>
      </c>
      <c r="T210" s="191">
        <v>2</v>
      </c>
    </row>
    <row r="211" s="28" customFormat="1" ht="274" customHeight="1" spans="1:20">
      <c r="A211" s="186">
        <v>19</v>
      </c>
      <c r="B211" s="187" t="s">
        <v>499</v>
      </c>
      <c r="C211" s="187" t="s">
        <v>601</v>
      </c>
      <c r="D211" s="187" t="s">
        <v>602</v>
      </c>
      <c r="E211" s="188" t="s">
        <v>603</v>
      </c>
      <c r="F211" s="186" t="s">
        <v>30</v>
      </c>
      <c r="G211" s="186" t="s">
        <v>551</v>
      </c>
      <c r="H211" s="187">
        <v>106.5</v>
      </c>
      <c r="I211" s="187">
        <v>106.5</v>
      </c>
      <c r="J211" s="187"/>
      <c r="K211" s="187"/>
      <c r="L211" s="205"/>
      <c r="M211" s="187"/>
      <c r="N211" s="190" t="s">
        <v>598</v>
      </c>
      <c r="O211" s="186" t="s">
        <v>599</v>
      </c>
      <c r="P211" s="187" t="s">
        <v>532</v>
      </c>
      <c r="Q211" s="191"/>
      <c r="R211" s="191"/>
      <c r="S211" s="191">
        <v>3</v>
      </c>
      <c r="T211" s="191">
        <v>2</v>
      </c>
    </row>
    <row r="212" s="28" customFormat="1" ht="274" customHeight="1" spans="1:20">
      <c r="A212" s="186">
        <v>20</v>
      </c>
      <c r="B212" s="187" t="s">
        <v>499</v>
      </c>
      <c r="C212" s="187" t="s">
        <v>604</v>
      </c>
      <c r="D212" s="187" t="s">
        <v>605</v>
      </c>
      <c r="E212" s="188" t="s">
        <v>606</v>
      </c>
      <c r="F212" s="186" t="s">
        <v>30</v>
      </c>
      <c r="G212" s="186" t="s">
        <v>551</v>
      </c>
      <c r="H212" s="187">
        <v>94.5</v>
      </c>
      <c r="I212" s="187">
        <v>94.5</v>
      </c>
      <c r="J212" s="187"/>
      <c r="K212" s="187"/>
      <c r="L212" s="205"/>
      <c r="M212" s="187"/>
      <c r="N212" s="190" t="s">
        <v>598</v>
      </c>
      <c r="O212" s="186" t="s">
        <v>599</v>
      </c>
      <c r="P212" s="187" t="s">
        <v>528</v>
      </c>
      <c r="Q212" s="191"/>
      <c r="R212" s="191"/>
      <c r="S212" s="191">
        <v>3</v>
      </c>
      <c r="T212" s="191">
        <v>2</v>
      </c>
    </row>
    <row r="213" s="28" customFormat="1" ht="305" customHeight="1" spans="1:20">
      <c r="A213" s="186">
        <v>21</v>
      </c>
      <c r="B213" s="187" t="s">
        <v>499</v>
      </c>
      <c r="C213" s="187" t="s">
        <v>607</v>
      </c>
      <c r="D213" s="187" t="s">
        <v>608</v>
      </c>
      <c r="E213" s="188" t="s">
        <v>609</v>
      </c>
      <c r="F213" s="186" t="s">
        <v>30</v>
      </c>
      <c r="G213" s="186" t="s">
        <v>568</v>
      </c>
      <c r="H213" s="187">
        <v>168</v>
      </c>
      <c r="I213" s="187">
        <v>168</v>
      </c>
      <c r="J213" s="187"/>
      <c r="K213" s="187"/>
      <c r="L213" s="205"/>
      <c r="M213" s="187"/>
      <c r="N213" s="190" t="s">
        <v>598</v>
      </c>
      <c r="O213" s="186" t="s">
        <v>599</v>
      </c>
      <c r="P213" s="187" t="s">
        <v>542</v>
      </c>
      <c r="Q213" s="191"/>
      <c r="R213" s="191"/>
      <c r="S213" s="191">
        <v>3</v>
      </c>
      <c r="T213" s="191">
        <v>2</v>
      </c>
    </row>
    <row r="214" s="28" customFormat="1" ht="244" customHeight="1" spans="1:20">
      <c r="A214" s="192">
        <v>22</v>
      </c>
      <c r="B214" s="211" t="s">
        <v>499</v>
      </c>
      <c r="C214" s="211" t="s">
        <v>610</v>
      </c>
      <c r="D214" s="211" t="s">
        <v>611</v>
      </c>
      <c r="E214" s="212" t="s">
        <v>612</v>
      </c>
      <c r="F214" s="192" t="s">
        <v>30</v>
      </c>
      <c r="G214" s="192" t="s">
        <v>613</v>
      </c>
      <c r="H214" s="211">
        <v>72</v>
      </c>
      <c r="I214" s="211">
        <v>72</v>
      </c>
      <c r="J214" s="211"/>
      <c r="K214" s="211"/>
      <c r="L214" s="213"/>
      <c r="M214" s="211"/>
      <c r="N214" s="214" t="s">
        <v>598</v>
      </c>
      <c r="O214" s="192" t="s">
        <v>599</v>
      </c>
      <c r="P214" s="211"/>
      <c r="Q214" s="197"/>
      <c r="R214" s="197"/>
      <c r="S214" s="197">
        <v>3</v>
      </c>
      <c r="T214" s="197"/>
    </row>
    <row r="215" s="29" customFormat="1" ht="167" customHeight="1" spans="1:20">
      <c r="A215" s="186">
        <v>23</v>
      </c>
      <c r="B215" s="187" t="s">
        <v>499</v>
      </c>
      <c r="C215" s="187" t="s">
        <v>614</v>
      </c>
      <c r="D215" s="187" t="s">
        <v>615</v>
      </c>
      <c r="E215" s="210" t="s">
        <v>616</v>
      </c>
      <c r="F215" s="186" t="s">
        <v>30</v>
      </c>
      <c r="G215" s="186" t="s">
        <v>512</v>
      </c>
      <c r="H215" s="187">
        <v>2950</v>
      </c>
      <c r="I215" s="187">
        <v>2950</v>
      </c>
      <c r="J215" s="187"/>
      <c r="K215" s="187"/>
      <c r="L215" s="189">
        <v>295</v>
      </c>
      <c r="M215" s="187" t="s">
        <v>617</v>
      </c>
      <c r="N215" s="190" t="s">
        <v>618</v>
      </c>
      <c r="O215" s="186"/>
      <c r="P215" s="187"/>
      <c r="Q215" s="215">
        <v>6</v>
      </c>
      <c r="R215" s="215"/>
      <c r="S215" s="215"/>
      <c r="T215" s="215"/>
    </row>
    <row r="216" s="27" customFormat="1" ht="98" customHeight="1" spans="1:20">
      <c r="A216" s="216" t="s">
        <v>186</v>
      </c>
      <c r="B216" s="217"/>
      <c r="C216" s="217"/>
      <c r="D216" s="218"/>
      <c r="E216" s="219">
        <v>14</v>
      </c>
      <c r="F216" s="220"/>
      <c r="G216" s="220"/>
      <c r="H216" s="220">
        <f>H217+H218+H219+H221+H223+H225+H226+H227+H228+H229+H230+H231+H232+H233</f>
        <v>2799.54</v>
      </c>
      <c r="I216" s="220">
        <v>2799.54</v>
      </c>
      <c r="J216" s="220">
        <f>SUM(J217:J229)</f>
        <v>0</v>
      </c>
      <c r="K216" s="220">
        <f>SUM(K217:K229)</f>
        <v>0</v>
      </c>
      <c r="L216" s="220"/>
      <c r="M216" s="220"/>
      <c r="N216" s="220"/>
      <c r="O216" s="220"/>
      <c r="P216" s="220"/>
      <c r="Q216" s="220"/>
      <c r="R216" s="220"/>
      <c r="S216" s="220"/>
      <c r="T216" s="220"/>
    </row>
    <row r="217" s="28" customFormat="1" ht="320" customHeight="1" spans="1:20">
      <c r="A217" s="221">
        <v>24</v>
      </c>
      <c r="B217" s="130" t="s">
        <v>499</v>
      </c>
      <c r="C217" s="130" t="s">
        <v>619</v>
      </c>
      <c r="D217" s="169" t="s">
        <v>620</v>
      </c>
      <c r="E217" s="222" t="s">
        <v>621</v>
      </c>
      <c r="F217" s="123" t="s">
        <v>30</v>
      </c>
      <c r="G217" s="123" t="s">
        <v>518</v>
      </c>
      <c r="H217" s="130">
        <v>110</v>
      </c>
      <c r="I217" s="130">
        <v>110</v>
      </c>
      <c r="J217" s="130"/>
      <c r="K217" s="130"/>
      <c r="L217" s="223">
        <v>11</v>
      </c>
      <c r="M217" s="130"/>
      <c r="N217" s="123" t="s">
        <v>622</v>
      </c>
      <c r="O217" s="123" t="s">
        <v>599</v>
      </c>
      <c r="P217" s="119"/>
      <c r="Q217" s="161">
        <v>6</v>
      </c>
      <c r="R217" s="161"/>
      <c r="S217" s="161"/>
      <c r="T217" s="161"/>
    </row>
    <row r="218" s="28" customFormat="1" ht="320" customHeight="1" spans="1:20">
      <c r="A218" s="123">
        <v>25</v>
      </c>
      <c r="B218" s="130" t="s">
        <v>499</v>
      </c>
      <c r="C218" s="130" t="s">
        <v>623</v>
      </c>
      <c r="D218" s="169" t="s">
        <v>516</v>
      </c>
      <c r="E218" s="222" t="s">
        <v>624</v>
      </c>
      <c r="F218" s="123" t="s">
        <v>30</v>
      </c>
      <c r="G218" s="123" t="s">
        <v>518</v>
      </c>
      <c r="H218" s="130">
        <v>100</v>
      </c>
      <c r="I218" s="130">
        <v>100</v>
      </c>
      <c r="J218" s="130"/>
      <c r="K218" s="130"/>
      <c r="L218" s="223">
        <v>10</v>
      </c>
      <c r="M218" s="130"/>
      <c r="N218" s="123" t="s">
        <v>622</v>
      </c>
      <c r="O218" s="123" t="s">
        <v>599</v>
      </c>
      <c r="P218" s="119"/>
      <c r="Q218" s="161">
        <v>6</v>
      </c>
      <c r="R218" s="161"/>
      <c r="S218" s="161"/>
      <c r="T218" s="161"/>
    </row>
    <row r="219" s="30" customFormat="1" ht="409" customHeight="1" spans="1:20">
      <c r="A219" s="135">
        <v>26</v>
      </c>
      <c r="B219" s="169" t="s">
        <v>499</v>
      </c>
      <c r="C219" s="169" t="s">
        <v>625</v>
      </c>
      <c r="D219" s="169" t="s">
        <v>626</v>
      </c>
      <c r="E219" s="224" t="s">
        <v>627</v>
      </c>
      <c r="F219" s="123" t="s">
        <v>30</v>
      </c>
      <c r="G219" s="123" t="s">
        <v>628</v>
      </c>
      <c r="H219" s="225">
        <v>85</v>
      </c>
      <c r="I219" s="225">
        <v>85</v>
      </c>
      <c r="J219" s="225"/>
      <c r="K219" s="225"/>
      <c r="L219" s="223"/>
      <c r="M219" s="161"/>
      <c r="N219" s="226" t="s">
        <v>622</v>
      </c>
      <c r="O219" s="123" t="s">
        <v>599</v>
      </c>
      <c r="P219" s="161"/>
      <c r="Q219" s="161">
        <v>6</v>
      </c>
      <c r="R219" s="161"/>
      <c r="S219" s="161"/>
      <c r="T219" s="161">
        <v>2</v>
      </c>
    </row>
    <row r="220" s="30" customFormat="1" ht="248" customHeight="1" spans="1:20">
      <c r="A220" s="148"/>
      <c r="B220" s="169"/>
      <c r="C220" s="169"/>
      <c r="D220" s="169"/>
      <c r="E220" s="224"/>
      <c r="F220" s="123"/>
      <c r="G220" s="123"/>
      <c r="H220" s="225"/>
      <c r="I220" s="225"/>
      <c r="J220" s="225"/>
      <c r="K220" s="225"/>
      <c r="L220" s="223"/>
      <c r="M220" s="161"/>
      <c r="N220" s="226"/>
      <c r="O220" s="123"/>
      <c r="P220" s="161"/>
      <c r="Q220" s="161"/>
      <c r="R220" s="161"/>
      <c r="S220" s="161"/>
      <c r="T220" s="161"/>
    </row>
    <row r="221" s="31" customFormat="1" ht="409" customHeight="1" spans="1:20">
      <c r="A221" s="135">
        <v>27</v>
      </c>
      <c r="B221" s="169" t="s">
        <v>499</v>
      </c>
      <c r="C221" s="169" t="s">
        <v>629</v>
      </c>
      <c r="D221" s="169" t="s">
        <v>630</v>
      </c>
      <c r="E221" s="224" t="s">
        <v>631</v>
      </c>
      <c r="F221" s="123" t="s">
        <v>30</v>
      </c>
      <c r="G221" s="123" t="s">
        <v>628</v>
      </c>
      <c r="H221" s="225">
        <v>85</v>
      </c>
      <c r="I221" s="225">
        <v>85</v>
      </c>
      <c r="J221" s="225"/>
      <c r="K221" s="225"/>
      <c r="L221" s="223"/>
      <c r="M221" s="161"/>
      <c r="N221" s="226" t="s">
        <v>622</v>
      </c>
      <c r="O221" s="123" t="s">
        <v>599</v>
      </c>
      <c r="P221" s="161"/>
      <c r="Q221" s="161">
        <v>6</v>
      </c>
      <c r="R221" s="161"/>
      <c r="S221" s="161"/>
      <c r="T221" s="161">
        <v>2</v>
      </c>
    </row>
    <row r="222" s="31" customFormat="1" ht="298" customHeight="1" spans="1:20">
      <c r="A222" s="148"/>
      <c r="B222" s="169"/>
      <c r="C222" s="169"/>
      <c r="D222" s="169"/>
      <c r="E222" s="224"/>
      <c r="F222" s="123"/>
      <c r="G222" s="123"/>
      <c r="H222" s="225"/>
      <c r="I222" s="225"/>
      <c r="J222" s="225"/>
      <c r="K222" s="225"/>
      <c r="L222" s="223"/>
      <c r="M222" s="161"/>
      <c r="N222" s="226"/>
      <c r="O222" s="123"/>
      <c r="P222" s="161"/>
      <c r="Q222" s="161"/>
      <c r="R222" s="161"/>
      <c r="S222" s="161"/>
      <c r="T222" s="161"/>
    </row>
    <row r="223" s="31" customFormat="1" ht="409" customHeight="1" spans="1:20">
      <c r="A223" s="135">
        <v>28</v>
      </c>
      <c r="B223" s="169" t="s">
        <v>499</v>
      </c>
      <c r="C223" s="169" t="s">
        <v>632</v>
      </c>
      <c r="D223" s="169" t="s">
        <v>633</v>
      </c>
      <c r="E223" s="224" t="s">
        <v>634</v>
      </c>
      <c r="F223" s="123" t="s">
        <v>30</v>
      </c>
      <c r="G223" s="123" t="s">
        <v>628</v>
      </c>
      <c r="H223" s="225">
        <v>85</v>
      </c>
      <c r="I223" s="225">
        <v>85</v>
      </c>
      <c r="J223" s="225"/>
      <c r="K223" s="225"/>
      <c r="L223" s="223"/>
      <c r="M223" s="161"/>
      <c r="N223" s="226" t="s">
        <v>622</v>
      </c>
      <c r="O223" s="123" t="s">
        <v>599</v>
      </c>
      <c r="P223" s="161"/>
      <c r="Q223" s="161">
        <v>6</v>
      </c>
      <c r="R223" s="161"/>
      <c r="S223" s="161"/>
      <c r="T223" s="161">
        <v>2</v>
      </c>
    </row>
    <row r="224" s="31" customFormat="1" ht="294" customHeight="1" spans="1:20">
      <c r="A224" s="148"/>
      <c r="B224" s="169"/>
      <c r="C224" s="169"/>
      <c r="D224" s="169"/>
      <c r="E224" s="224"/>
      <c r="F224" s="123"/>
      <c r="G224" s="123"/>
      <c r="H224" s="225"/>
      <c r="I224" s="225"/>
      <c r="J224" s="225"/>
      <c r="K224" s="225"/>
      <c r="L224" s="223"/>
      <c r="M224" s="161"/>
      <c r="N224" s="226"/>
      <c r="O224" s="123"/>
      <c r="P224" s="161"/>
      <c r="Q224" s="161"/>
      <c r="R224" s="161"/>
      <c r="S224" s="161"/>
      <c r="T224" s="161"/>
    </row>
    <row r="225" s="31" customFormat="1" ht="280" customHeight="1" spans="1:20">
      <c r="A225" s="221">
        <v>29</v>
      </c>
      <c r="B225" s="130" t="s">
        <v>499</v>
      </c>
      <c r="C225" s="130" t="s">
        <v>635</v>
      </c>
      <c r="D225" s="130" t="s">
        <v>636</v>
      </c>
      <c r="E225" s="227" t="s">
        <v>637</v>
      </c>
      <c r="F225" s="123" t="s">
        <v>30</v>
      </c>
      <c r="G225" s="123" t="s">
        <v>613</v>
      </c>
      <c r="H225" s="130">
        <v>60</v>
      </c>
      <c r="I225" s="130">
        <v>60</v>
      </c>
      <c r="J225" s="130"/>
      <c r="K225" s="130"/>
      <c r="L225" s="223"/>
      <c r="M225" s="119"/>
      <c r="N225" s="209" t="s">
        <v>638</v>
      </c>
      <c r="O225" s="123" t="s">
        <v>599</v>
      </c>
      <c r="P225" s="119"/>
      <c r="Q225" s="161">
        <v>7</v>
      </c>
      <c r="R225" s="161"/>
      <c r="S225" s="161"/>
      <c r="T225" s="161"/>
    </row>
    <row r="226" s="28" customFormat="1" ht="280" customHeight="1" spans="1:20">
      <c r="A226" s="123">
        <v>30</v>
      </c>
      <c r="B226" s="130" t="s">
        <v>499</v>
      </c>
      <c r="C226" s="130" t="s">
        <v>639</v>
      </c>
      <c r="D226" s="169" t="s">
        <v>620</v>
      </c>
      <c r="E226" s="227" t="s">
        <v>640</v>
      </c>
      <c r="F226" s="123" t="s">
        <v>30</v>
      </c>
      <c r="G226" s="123" t="s">
        <v>518</v>
      </c>
      <c r="H226" s="130">
        <v>120</v>
      </c>
      <c r="I226" s="130">
        <v>120</v>
      </c>
      <c r="J226" s="130"/>
      <c r="K226" s="130"/>
      <c r="L226" s="223"/>
      <c r="M226" s="119"/>
      <c r="N226" s="123" t="s">
        <v>638</v>
      </c>
      <c r="O226" s="123" t="s">
        <v>599</v>
      </c>
      <c r="P226" s="119"/>
      <c r="Q226" s="161">
        <v>7</v>
      </c>
      <c r="R226" s="161"/>
      <c r="S226" s="161"/>
      <c r="T226" s="161"/>
    </row>
    <row r="227" s="28" customFormat="1" ht="302" customHeight="1" spans="1:20">
      <c r="A227" s="123">
        <v>31</v>
      </c>
      <c r="B227" s="130" t="s">
        <v>499</v>
      </c>
      <c r="C227" s="130" t="s">
        <v>641</v>
      </c>
      <c r="D227" s="130" t="s">
        <v>642</v>
      </c>
      <c r="E227" s="227" t="s">
        <v>643</v>
      </c>
      <c r="F227" s="123" t="s">
        <v>30</v>
      </c>
      <c r="G227" s="123" t="s">
        <v>512</v>
      </c>
      <c r="H227" s="130">
        <v>177</v>
      </c>
      <c r="I227" s="130">
        <v>177</v>
      </c>
      <c r="J227" s="130"/>
      <c r="K227" s="130"/>
      <c r="L227" s="223">
        <v>17</v>
      </c>
      <c r="M227" s="119"/>
      <c r="N227" s="209" t="s">
        <v>644</v>
      </c>
      <c r="O227" s="123" t="s">
        <v>599</v>
      </c>
      <c r="P227" s="119"/>
      <c r="Q227" s="161"/>
      <c r="R227" s="161">
        <v>1</v>
      </c>
      <c r="S227" s="161"/>
      <c r="T227" s="161"/>
    </row>
    <row r="228" s="32" customFormat="1" ht="409" customHeight="1" spans="1:20">
      <c r="A228" s="228">
        <v>32</v>
      </c>
      <c r="B228" s="229" t="s">
        <v>499</v>
      </c>
      <c r="C228" s="229" t="s">
        <v>645</v>
      </c>
      <c r="D228" s="229" t="s">
        <v>646</v>
      </c>
      <c r="E228" s="230" t="s">
        <v>647</v>
      </c>
      <c r="F228" s="221" t="s">
        <v>30</v>
      </c>
      <c r="G228" s="221" t="s">
        <v>512</v>
      </c>
      <c r="H228" s="130">
        <v>199</v>
      </c>
      <c r="I228" s="130">
        <v>199</v>
      </c>
      <c r="J228" s="130"/>
      <c r="K228" s="130"/>
      <c r="L228" s="223">
        <v>19</v>
      </c>
      <c r="M228" s="161"/>
      <c r="N228" s="231" t="s">
        <v>644</v>
      </c>
      <c r="O228" s="221" t="s">
        <v>599</v>
      </c>
      <c r="P228" s="231">
        <v>15</v>
      </c>
      <c r="Q228" s="232"/>
      <c r="R228" s="232">
        <v>1</v>
      </c>
      <c r="S228" s="232"/>
      <c r="T228" s="232"/>
    </row>
    <row r="229" s="33" customFormat="1" ht="409" customHeight="1" spans="1:20">
      <c r="A229" s="135">
        <v>33</v>
      </c>
      <c r="B229" s="130" t="s">
        <v>499</v>
      </c>
      <c r="C229" s="130" t="s">
        <v>648</v>
      </c>
      <c r="D229" s="169" t="s">
        <v>649</v>
      </c>
      <c r="E229" s="227" t="s">
        <v>650</v>
      </c>
      <c r="F229" s="169" t="s">
        <v>30</v>
      </c>
      <c r="G229" s="123" t="s">
        <v>551</v>
      </c>
      <c r="H229" s="130">
        <v>100</v>
      </c>
      <c r="I229" s="130">
        <v>100</v>
      </c>
      <c r="J229" s="130"/>
      <c r="K229" s="130"/>
      <c r="L229" s="223">
        <v>10</v>
      </c>
      <c r="M229" s="130"/>
      <c r="N229" s="209" t="s">
        <v>651</v>
      </c>
      <c r="O229" s="123" t="s">
        <v>599</v>
      </c>
      <c r="P229" s="119"/>
      <c r="Q229" s="215"/>
      <c r="R229" s="215">
        <v>1</v>
      </c>
      <c r="S229" s="215"/>
      <c r="T229" s="215"/>
    </row>
    <row r="230" s="27" customFormat="1" ht="102" customHeight="1" spans="1:20">
      <c r="A230" s="123">
        <v>34</v>
      </c>
      <c r="B230" s="159" t="s">
        <v>499</v>
      </c>
      <c r="C230" s="159" t="s">
        <v>652</v>
      </c>
      <c r="D230" s="159" t="s">
        <v>653</v>
      </c>
      <c r="E230" s="159" t="s">
        <v>654</v>
      </c>
      <c r="F230" s="233" t="s">
        <v>30</v>
      </c>
      <c r="G230" s="233" t="s">
        <v>655</v>
      </c>
      <c r="H230" s="234">
        <v>420.71</v>
      </c>
      <c r="I230" s="234">
        <v>420.71</v>
      </c>
      <c r="J230" s="183"/>
      <c r="K230" s="183"/>
      <c r="L230" s="183"/>
      <c r="M230" s="183"/>
      <c r="N230" s="183"/>
      <c r="O230" s="183"/>
      <c r="P230" s="62" t="s">
        <v>656</v>
      </c>
      <c r="Q230" s="220"/>
      <c r="R230" s="220"/>
      <c r="S230" s="220"/>
      <c r="T230" s="220"/>
    </row>
    <row r="231" s="27" customFormat="1" ht="102" customHeight="1" spans="1:20">
      <c r="A231" s="221">
        <v>35</v>
      </c>
      <c r="B231" s="159" t="s">
        <v>499</v>
      </c>
      <c r="C231" s="159" t="s">
        <v>657</v>
      </c>
      <c r="D231" s="159" t="s">
        <v>658</v>
      </c>
      <c r="E231" s="159" t="s">
        <v>659</v>
      </c>
      <c r="F231" s="233" t="s">
        <v>30</v>
      </c>
      <c r="G231" s="233" t="s">
        <v>655</v>
      </c>
      <c r="H231" s="234">
        <v>337.05</v>
      </c>
      <c r="I231" s="234">
        <v>337.05</v>
      </c>
      <c r="J231" s="183"/>
      <c r="K231" s="183"/>
      <c r="L231" s="183"/>
      <c r="M231" s="183"/>
      <c r="N231" s="183"/>
      <c r="O231" s="183"/>
      <c r="P231" s="62" t="s">
        <v>660</v>
      </c>
      <c r="Q231" s="220"/>
      <c r="R231" s="220"/>
      <c r="S231" s="220"/>
      <c r="T231" s="220"/>
    </row>
    <row r="232" s="27" customFormat="1" ht="130" customHeight="1" spans="1:20">
      <c r="A232" s="123">
        <v>36</v>
      </c>
      <c r="B232" s="159" t="s">
        <v>499</v>
      </c>
      <c r="C232" s="159" t="s">
        <v>661</v>
      </c>
      <c r="D232" s="159" t="s">
        <v>662</v>
      </c>
      <c r="E232" s="159" t="s">
        <v>663</v>
      </c>
      <c r="F232" s="233" t="s">
        <v>30</v>
      </c>
      <c r="G232" s="233" t="s">
        <v>655</v>
      </c>
      <c r="H232" s="234">
        <v>461.51</v>
      </c>
      <c r="I232" s="234">
        <v>461.51</v>
      </c>
      <c r="J232" s="183"/>
      <c r="K232" s="183"/>
      <c r="L232" s="183"/>
      <c r="M232" s="183"/>
      <c r="N232" s="183"/>
      <c r="O232" s="183"/>
      <c r="P232" s="62" t="s">
        <v>664</v>
      </c>
      <c r="Q232" s="220"/>
      <c r="R232" s="220"/>
      <c r="S232" s="220"/>
      <c r="T232" s="220"/>
    </row>
    <row r="233" s="27" customFormat="1" ht="102" customHeight="1" spans="1:20">
      <c r="A233" s="221">
        <v>37</v>
      </c>
      <c r="B233" s="159" t="s">
        <v>499</v>
      </c>
      <c r="C233" s="159" t="s">
        <v>665</v>
      </c>
      <c r="D233" s="159" t="s">
        <v>666</v>
      </c>
      <c r="E233" s="159" t="s">
        <v>667</v>
      </c>
      <c r="F233" s="233" t="s">
        <v>30</v>
      </c>
      <c r="G233" s="233" t="s">
        <v>655</v>
      </c>
      <c r="H233" s="234">
        <v>459.27</v>
      </c>
      <c r="I233" s="234">
        <v>459.27</v>
      </c>
      <c r="J233" s="183"/>
      <c r="K233" s="183"/>
      <c r="L233" s="183"/>
      <c r="M233" s="183"/>
      <c r="N233" s="183"/>
      <c r="O233" s="183"/>
      <c r="P233" s="62" t="s">
        <v>668</v>
      </c>
      <c r="Q233" s="220"/>
      <c r="R233" s="220"/>
      <c r="S233" s="220"/>
      <c r="T233" s="220"/>
    </row>
    <row r="234" s="27" customFormat="1" ht="102" customHeight="1" spans="1:20">
      <c r="A234" s="62" t="s">
        <v>207</v>
      </c>
      <c r="B234" s="62"/>
      <c r="C234" s="62"/>
      <c r="D234" s="62"/>
      <c r="E234" s="235">
        <v>0</v>
      </c>
      <c r="F234" s="183"/>
      <c r="G234" s="183"/>
      <c r="H234" s="183">
        <v>0</v>
      </c>
      <c r="I234" s="183">
        <v>0</v>
      </c>
      <c r="J234" s="183">
        <f>SUM(J210:J214)</f>
        <v>0</v>
      </c>
      <c r="K234" s="183">
        <f>SUM(K210:K214)</f>
        <v>0</v>
      </c>
      <c r="L234" s="183">
        <f>SUM(L210:L214)</f>
        <v>0</v>
      </c>
      <c r="M234" s="183"/>
      <c r="N234" s="183"/>
      <c r="O234" s="183"/>
      <c r="P234" s="183"/>
      <c r="Q234" s="183"/>
      <c r="R234" s="183"/>
      <c r="S234" s="183"/>
      <c r="T234" s="183"/>
    </row>
    <row r="235" s="27" customFormat="1" ht="65" customHeight="1" spans="1:20">
      <c r="A235" s="62" t="s">
        <v>448</v>
      </c>
      <c r="B235" s="62"/>
      <c r="C235" s="62"/>
      <c r="D235" s="62"/>
      <c r="E235" s="235">
        <v>5</v>
      </c>
      <c r="F235" s="183"/>
      <c r="G235" s="183"/>
      <c r="H235" s="183">
        <f>SUM(H236:H240)</f>
        <v>7150</v>
      </c>
      <c r="I235" s="183">
        <f>SUM(I236:I240)</f>
        <v>7150</v>
      </c>
      <c r="J235" s="183"/>
      <c r="K235" s="183"/>
      <c r="L235" s="236"/>
      <c r="M235" s="183"/>
      <c r="N235" s="183"/>
      <c r="O235" s="183"/>
      <c r="P235" s="183"/>
      <c r="Q235" s="183"/>
      <c r="R235" s="183"/>
      <c r="S235" s="183"/>
      <c r="T235" s="183"/>
    </row>
    <row r="236" s="28" customFormat="1" ht="278" customHeight="1" spans="1:20">
      <c r="A236" s="123">
        <v>38</v>
      </c>
      <c r="B236" s="130" t="s">
        <v>499</v>
      </c>
      <c r="C236" s="187" t="s">
        <v>669</v>
      </c>
      <c r="D236" s="130" t="s">
        <v>670</v>
      </c>
      <c r="E236" s="227" t="s">
        <v>671</v>
      </c>
      <c r="F236" s="123" t="s">
        <v>30</v>
      </c>
      <c r="G236" s="123" t="s">
        <v>512</v>
      </c>
      <c r="H236" s="130">
        <v>1950</v>
      </c>
      <c r="I236" s="130">
        <v>1950</v>
      </c>
      <c r="J236" s="130"/>
      <c r="K236" s="130"/>
      <c r="L236" s="223">
        <v>195</v>
      </c>
      <c r="M236" s="119"/>
      <c r="N236" s="209" t="s">
        <v>672</v>
      </c>
      <c r="O236" s="123" t="s">
        <v>673</v>
      </c>
      <c r="P236" s="119"/>
      <c r="Q236" s="161"/>
      <c r="R236" s="161"/>
      <c r="S236" s="161">
        <v>1</v>
      </c>
      <c r="T236" s="161"/>
    </row>
    <row r="237" s="28" customFormat="1" ht="218" customHeight="1" spans="1:20">
      <c r="A237" s="123">
        <v>39</v>
      </c>
      <c r="B237" s="130" t="s">
        <v>499</v>
      </c>
      <c r="C237" s="187" t="s">
        <v>674</v>
      </c>
      <c r="D237" s="130" t="s">
        <v>675</v>
      </c>
      <c r="E237" s="227" t="s">
        <v>676</v>
      </c>
      <c r="F237" s="123" t="s">
        <v>30</v>
      </c>
      <c r="G237" s="123" t="s">
        <v>512</v>
      </c>
      <c r="H237" s="130">
        <v>2000</v>
      </c>
      <c r="I237" s="130">
        <v>2000</v>
      </c>
      <c r="J237" s="130"/>
      <c r="K237" s="130"/>
      <c r="L237" s="223">
        <v>200</v>
      </c>
      <c r="M237" s="119"/>
      <c r="N237" s="209" t="s">
        <v>672</v>
      </c>
      <c r="O237" s="123" t="s">
        <v>673</v>
      </c>
      <c r="P237" s="119"/>
      <c r="Q237" s="161"/>
      <c r="R237" s="161"/>
      <c r="S237" s="161">
        <v>1</v>
      </c>
      <c r="T237" s="161"/>
    </row>
    <row r="238" s="28" customFormat="1" ht="218" customHeight="1" spans="1:20">
      <c r="A238" s="123">
        <v>40</v>
      </c>
      <c r="B238" s="130" t="s">
        <v>499</v>
      </c>
      <c r="C238" s="187" t="s">
        <v>677</v>
      </c>
      <c r="D238" s="130" t="s">
        <v>678</v>
      </c>
      <c r="E238" s="227" t="s">
        <v>679</v>
      </c>
      <c r="F238" s="123" t="s">
        <v>30</v>
      </c>
      <c r="G238" s="123" t="s">
        <v>512</v>
      </c>
      <c r="H238" s="130">
        <v>1200</v>
      </c>
      <c r="I238" s="130">
        <v>1200</v>
      </c>
      <c r="J238" s="130"/>
      <c r="K238" s="130"/>
      <c r="L238" s="223">
        <v>120</v>
      </c>
      <c r="M238" s="119"/>
      <c r="N238" s="209" t="s">
        <v>672</v>
      </c>
      <c r="O238" s="123" t="s">
        <v>673</v>
      </c>
      <c r="P238" s="119"/>
      <c r="Q238" s="161"/>
      <c r="R238" s="161"/>
      <c r="S238" s="161">
        <v>1</v>
      </c>
      <c r="T238" s="161"/>
    </row>
    <row r="239" s="28" customFormat="1" ht="218" customHeight="1" spans="1:20">
      <c r="A239" s="123">
        <v>41</v>
      </c>
      <c r="B239" s="130" t="s">
        <v>499</v>
      </c>
      <c r="C239" s="187" t="s">
        <v>680</v>
      </c>
      <c r="D239" s="130" t="s">
        <v>555</v>
      </c>
      <c r="E239" s="227" t="s">
        <v>681</v>
      </c>
      <c r="F239" s="123" t="s">
        <v>30</v>
      </c>
      <c r="G239" s="123" t="s">
        <v>512</v>
      </c>
      <c r="H239" s="130">
        <v>1000</v>
      </c>
      <c r="I239" s="130">
        <v>1000</v>
      </c>
      <c r="J239" s="130"/>
      <c r="K239" s="130"/>
      <c r="L239" s="223">
        <v>100</v>
      </c>
      <c r="M239" s="119"/>
      <c r="N239" s="209" t="s">
        <v>672</v>
      </c>
      <c r="O239" s="123" t="s">
        <v>673</v>
      </c>
      <c r="P239" s="119"/>
      <c r="Q239" s="161"/>
      <c r="R239" s="161"/>
      <c r="S239" s="161">
        <v>1</v>
      </c>
      <c r="T239" s="161">
        <v>3</v>
      </c>
    </row>
    <row r="240" s="28" customFormat="1" ht="222" customHeight="1" spans="1:20">
      <c r="A240" s="123">
        <v>42</v>
      </c>
      <c r="B240" s="130" t="s">
        <v>499</v>
      </c>
      <c r="C240" s="187" t="s">
        <v>682</v>
      </c>
      <c r="D240" s="130" t="s">
        <v>683</v>
      </c>
      <c r="E240" s="227" t="s">
        <v>684</v>
      </c>
      <c r="F240" s="123" t="s">
        <v>30</v>
      </c>
      <c r="G240" s="123" t="s">
        <v>512</v>
      </c>
      <c r="H240" s="130">
        <v>1000</v>
      </c>
      <c r="I240" s="130">
        <v>1000</v>
      </c>
      <c r="J240" s="130"/>
      <c r="K240" s="130"/>
      <c r="L240" s="223">
        <v>100</v>
      </c>
      <c r="M240" s="119"/>
      <c r="N240" s="209" t="s">
        <v>672</v>
      </c>
      <c r="O240" s="123" t="s">
        <v>673</v>
      </c>
      <c r="P240" s="119"/>
      <c r="Q240" s="161"/>
      <c r="R240" s="161"/>
      <c r="S240" s="161">
        <v>1</v>
      </c>
      <c r="T240" s="161"/>
    </row>
    <row r="241" s="27" customFormat="1" ht="92" customHeight="1" spans="1:20">
      <c r="A241" s="62" t="s">
        <v>243</v>
      </c>
      <c r="B241" s="62"/>
      <c r="C241" s="62"/>
      <c r="D241" s="62"/>
      <c r="E241" s="235">
        <v>1</v>
      </c>
      <c r="F241" s="183"/>
      <c r="G241" s="183"/>
      <c r="H241" s="183">
        <f>SUM(H242)</f>
        <v>210</v>
      </c>
      <c r="I241" s="183">
        <f>SUM(I242)</f>
        <v>210</v>
      </c>
      <c r="J241" s="183"/>
      <c r="K241" s="183"/>
      <c r="L241" s="183"/>
      <c r="M241" s="183"/>
      <c r="N241" s="183"/>
      <c r="O241" s="183"/>
      <c r="P241" s="183"/>
      <c r="Q241" s="183"/>
      <c r="R241" s="183"/>
      <c r="S241" s="183"/>
      <c r="T241" s="183"/>
    </row>
    <row r="242" s="34" customFormat="1" ht="130" customHeight="1" spans="1:20">
      <c r="A242" s="123">
        <v>43</v>
      </c>
      <c r="B242" s="130" t="s">
        <v>499</v>
      </c>
      <c r="C242" s="123" t="s">
        <v>685</v>
      </c>
      <c r="D242" s="130" t="s">
        <v>499</v>
      </c>
      <c r="E242" s="227" t="s">
        <v>245</v>
      </c>
      <c r="F242" s="123" t="s">
        <v>30</v>
      </c>
      <c r="G242" s="123" t="s">
        <v>512</v>
      </c>
      <c r="H242" s="237">
        <v>210</v>
      </c>
      <c r="I242" s="237">
        <v>210</v>
      </c>
      <c r="J242" s="237"/>
      <c r="K242" s="237"/>
      <c r="L242" s="123"/>
      <c r="M242" s="123"/>
      <c r="N242" s="209"/>
      <c r="O242" s="123"/>
      <c r="P242" s="123"/>
      <c r="Q242" s="161">
        <v>7</v>
      </c>
      <c r="R242" s="161"/>
      <c r="S242" s="161"/>
      <c r="T242" s="161"/>
    </row>
    <row r="243" s="35" customFormat="1" ht="74" customHeight="1" spans="1:20">
      <c r="A243" s="112"/>
      <c r="B243" s="238" t="s">
        <v>496</v>
      </c>
      <c r="C243" s="238"/>
      <c r="D243" s="239"/>
      <c r="E243" s="124">
        <v>2</v>
      </c>
      <c r="F243" s="112"/>
      <c r="G243" s="112"/>
      <c r="H243" s="240">
        <v>27</v>
      </c>
      <c r="I243" s="240">
        <v>27</v>
      </c>
      <c r="J243" s="112"/>
      <c r="K243" s="112"/>
      <c r="L243" s="112"/>
      <c r="M243" s="112"/>
      <c r="N243" s="113"/>
      <c r="O243" s="112"/>
      <c r="P243" s="112"/>
      <c r="Q243" s="241"/>
      <c r="R243" s="241"/>
      <c r="S243" s="241"/>
      <c r="T243" s="241"/>
    </row>
    <row r="244" s="36" customFormat="1" ht="210" customHeight="1" spans="1:20">
      <c r="A244" s="123">
        <v>44</v>
      </c>
      <c r="B244" s="123" t="s">
        <v>499</v>
      </c>
      <c r="C244" s="123" t="s">
        <v>686</v>
      </c>
      <c r="D244" s="123" t="s">
        <v>499</v>
      </c>
      <c r="E244" s="133" t="s">
        <v>687</v>
      </c>
      <c r="F244" s="123" t="s">
        <v>30</v>
      </c>
      <c r="G244" s="123" t="s">
        <v>512</v>
      </c>
      <c r="H244" s="130">
        <v>23</v>
      </c>
      <c r="I244" s="130">
        <v>23</v>
      </c>
      <c r="J244" s="112"/>
      <c r="K244" s="112"/>
      <c r="L244" s="112"/>
      <c r="M244" s="112"/>
      <c r="N244" s="113"/>
      <c r="O244" s="112"/>
      <c r="P244" s="112" t="s">
        <v>212</v>
      </c>
      <c r="Q244" s="161">
        <v>7</v>
      </c>
      <c r="R244" s="241"/>
      <c r="S244" s="241"/>
      <c r="T244" s="241"/>
    </row>
    <row r="245" s="35" customFormat="1" ht="200" customHeight="1" spans="1:20">
      <c r="A245" s="242">
        <v>45</v>
      </c>
      <c r="B245" s="130" t="s">
        <v>499</v>
      </c>
      <c r="C245" s="130" t="s">
        <v>497</v>
      </c>
      <c r="D245" s="130" t="s">
        <v>499</v>
      </c>
      <c r="E245" s="133" t="s">
        <v>688</v>
      </c>
      <c r="F245" s="123" t="s">
        <v>30</v>
      </c>
      <c r="G245" s="123" t="s">
        <v>512</v>
      </c>
      <c r="H245" s="130">
        <v>4</v>
      </c>
      <c r="I245" s="130">
        <v>4</v>
      </c>
      <c r="J245" s="112"/>
      <c r="K245" s="112"/>
      <c r="L245" s="112"/>
      <c r="M245" s="243"/>
      <c r="N245" s="128" t="s">
        <v>689</v>
      </c>
      <c r="O245" s="123" t="s">
        <v>690</v>
      </c>
      <c r="P245" s="123" t="s">
        <v>212</v>
      </c>
      <c r="Q245" s="244">
        <v>7</v>
      </c>
      <c r="R245" s="244"/>
      <c r="S245" s="244"/>
      <c r="T245" s="244"/>
    </row>
    <row r="246" s="37" customFormat="1" ht="74" hidden="1" customHeight="1" spans="1:20">
      <c r="A246" s="62" t="s">
        <v>691</v>
      </c>
      <c r="B246" s="62"/>
      <c r="C246" s="62"/>
      <c r="D246" s="62"/>
      <c r="E246" s="63" t="e">
        <f t="shared" ref="E246:I246" si="7">E247+E262+E274+E276+E285+E287</f>
        <v>#VALUE!</v>
      </c>
      <c r="F246" s="62"/>
      <c r="G246" s="62"/>
      <c r="H246" s="62">
        <f t="shared" si="7"/>
        <v>35023.15</v>
      </c>
      <c r="I246" s="62">
        <f t="shared" si="7"/>
        <v>30703.15</v>
      </c>
      <c r="J246" s="62">
        <f>J247+J262+J274+J276+J285</f>
        <v>0</v>
      </c>
      <c r="K246" s="62">
        <f>K247+K262+K274+K276+K285</f>
        <v>4620</v>
      </c>
      <c r="L246" s="62"/>
      <c r="M246" s="62"/>
      <c r="N246" s="245"/>
      <c r="O246" s="62"/>
      <c r="P246" s="62"/>
      <c r="Q246" s="246"/>
      <c r="R246" s="246"/>
      <c r="S246" s="246"/>
      <c r="T246" s="246"/>
    </row>
    <row r="247" s="37" customFormat="1" ht="80" hidden="1" customHeight="1" spans="1:20">
      <c r="A247" s="62" t="s">
        <v>25</v>
      </c>
      <c r="B247" s="62"/>
      <c r="C247" s="62"/>
      <c r="D247" s="62"/>
      <c r="E247" s="63">
        <v>14</v>
      </c>
      <c r="F247" s="62"/>
      <c r="G247" s="62"/>
      <c r="H247" s="62">
        <f t="shared" ref="H247:K247" si="8">SUM(H248:H261)</f>
        <v>13022.15</v>
      </c>
      <c r="I247" s="62">
        <f t="shared" si="8"/>
        <v>12702.15</v>
      </c>
      <c r="J247" s="62">
        <f t="shared" si="8"/>
        <v>0</v>
      </c>
      <c r="K247" s="62">
        <f t="shared" si="8"/>
        <v>620</v>
      </c>
      <c r="L247" s="62"/>
      <c r="M247" s="62"/>
      <c r="N247" s="245"/>
      <c r="O247" s="62"/>
      <c r="P247" s="62"/>
      <c r="Q247" s="246"/>
      <c r="R247" s="246"/>
      <c r="S247" s="246"/>
      <c r="T247" s="246"/>
    </row>
    <row r="248" s="38" customFormat="1" ht="409" hidden="1" customHeight="1" spans="1:20">
      <c r="A248" s="247">
        <v>1</v>
      </c>
      <c r="B248" s="247" t="s">
        <v>691</v>
      </c>
      <c r="C248" s="248" t="s">
        <v>692</v>
      </c>
      <c r="D248" s="247" t="s">
        <v>693</v>
      </c>
      <c r="E248" s="249" t="s">
        <v>694</v>
      </c>
      <c r="F248" s="247" t="s">
        <v>30</v>
      </c>
      <c r="G248" s="247" t="s">
        <v>695</v>
      </c>
      <c r="H248" s="248">
        <v>1400</v>
      </c>
      <c r="I248" s="248">
        <v>1200</v>
      </c>
      <c r="J248" s="250"/>
      <c r="K248" s="248">
        <v>200</v>
      </c>
      <c r="L248" s="250"/>
      <c r="M248" s="248" t="s">
        <v>696</v>
      </c>
      <c r="N248" s="248" t="s">
        <v>697</v>
      </c>
      <c r="O248" s="251" t="s">
        <v>698</v>
      </c>
      <c r="P248" s="247" t="s">
        <v>699</v>
      </c>
      <c r="Q248" s="252">
        <v>1</v>
      </c>
      <c r="R248" s="252"/>
      <c r="S248" s="252"/>
      <c r="T248" s="252"/>
    </row>
    <row r="249" s="38" customFormat="1" ht="409" hidden="1" customHeight="1" spans="1:20">
      <c r="A249" s="247">
        <v>2</v>
      </c>
      <c r="B249" s="247" t="s">
        <v>691</v>
      </c>
      <c r="C249" s="248" t="s">
        <v>700</v>
      </c>
      <c r="D249" s="247" t="s">
        <v>701</v>
      </c>
      <c r="E249" s="249" t="s">
        <v>702</v>
      </c>
      <c r="F249" s="247" t="s">
        <v>30</v>
      </c>
      <c r="G249" s="247" t="s">
        <v>695</v>
      </c>
      <c r="H249" s="248">
        <v>2100</v>
      </c>
      <c r="I249" s="248">
        <v>1800</v>
      </c>
      <c r="J249" s="250"/>
      <c r="K249" s="248">
        <v>300</v>
      </c>
      <c r="L249" s="250"/>
      <c r="M249" s="248" t="s">
        <v>696</v>
      </c>
      <c r="N249" s="253" t="s">
        <v>703</v>
      </c>
      <c r="O249" s="251" t="s">
        <v>698</v>
      </c>
      <c r="P249" s="247" t="s">
        <v>699</v>
      </c>
      <c r="Q249" s="252">
        <v>1</v>
      </c>
      <c r="R249" s="252"/>
      <c r="S249" s="252"/>
      <c r="T249" s="252"/>
    </row>
    <row r="250" s="38" customFormat="1" ht="409" hidden="1" customHeight="1" spans="1:20">
      <c r="A250" s="247">
        <v>3</v>
      </c>
      <c r="B250" s="247" t="s">
        <v>691</v>
      </c>
      <c r="C250" s="247" t="s">
        <v>704</v>
      </c>
      <c r="D250" s="247" t="s">
        <v>705</v>
      </c>
      <c r="E250" s="249" t="s">
        <v>706</v>
      </c>
      <c r="F250" s="247" t="s">
        <v>30</v>
      </c>
      <c r="G250" s="247" t="s">
        <v>695</v>
      </c>
      <c r="H250" s="248" t="s">
        <v>707</v>
      </c>
      <c r="I250" s="248">
        <v>300</v>
      </c>
      <c r="J250" s="250"/>
      <c r="K250" s="250"/>
      <c r="L250" s="250"/>
      <c r="M250" s="247"/>
      <c r="N250" s="254" t="s">
        <v>708</v>
      </c>
      <c r="O250" s="251" t="s">
        <v>709</v>
      </c>
      <c r="P250" s="247"/>
      <c r="Q250" s="252">
        <v>2</v>
      </c>
      <c r="R250" s="252"/>
      <c r="S250" s="252"/>
      <c r="T250" s="252"/>
    </row>
    <row r="251" s="38" customFormat="1" ht="409" hidden="1" customHeight="1" spans="1:20">
      <c r="A251" s="247">
        <v>4</v>
      </c>
      <c r="B251" s="247" t="s">
        <v>691</v>
      </c>
      <c r="C251" s="247" t="s">
        <v>710</v>
      </c>
      <c r="D251" s="247" t="s">
        <v>711</v>
      </c>
      <c r="E251" s="255" t="s">
        <v>712</v>
      </c>
      <c r="F251" s="247" t="s">
        <v>30</v>
      </c>
      <c r="G251" s="247" t="s">
        <v>713</v>
      </c>
      <c r="H251" s="247">
        <v>392.15</v>
      </c>
      <c r="I251" s="247">
        <v>392.15</v>
      </c>
      <c r="J251" s="247">
        <v>0</v>
      </c>
      <c r="K251" s="247">
        <v>0</v>
      </c>
      <c r="L251" s="247"/>
      <c r="M251" s="247"/>
      <c r="N251" s="247" t="s">
        <v>714</v>
      </c>
      <c r="O251" s="247" t="s">
        <v>715</v>
      </c>
      <c r="P251" s="247" t="s">
        <v>716</v>
      </c>
      <c r="Q251" s="252">
        <v>6</v>
      </c>
      <c r="R251" s="252"/>
      <c r="S251" s="252"/>
      <c r="T251" s="252"/>
    </row>
    <row r="252" s="38" customFormat="1" ht="334" hidden="1" customHeight="1" spans="1:20">
      <c r="A252" s="247">
        <v>5</v>
      </c>
      <c r="B252" s="247" t="s">
        <v>691</v>
      </c>
      <c r="C252" s="247" t="s">
        <v>717</v>
      </c>
      <c r="D252" s="247" t="s">
        <v>718</v>
      </c>
      <c r="E252" s="255" t="s">
        <v>719</v>
      </c>
      <c r="F252" s="247" t="s">
        <v>30</v>
      </c>
      <c r="G252" s="247" t="s">
        <v>695</v>
      </c>
      <c r="H252" s="247">
        <v>1000</v>
      </c>
      <c r="I252" s="247">
        <v>1000</v>
      </c>
      <c r="J252" s="247"/>
      <c r="K252" s="247"/>
      <c r="L252" s="247"/>
      <c r="M252" s="247"/>
      <c r="N252" s="247" t="s">
        <v>720</v>
      </c>
      <c r="O252" s="251" t="s">
        <v>709</v>
      </c>
      <c r="P252" s="247" t="s">
        <v>721</v>
      </c>
      <c r="Q252" s="252">
        <v>6</v>
      </c>
      <c r="R252" s="252"/>
      <c r="S252" s="252"/>
      <c r="T252" s="252"/>
    </row>
    <row r="253" s="38" customFormat="1" ht="304" hidden="1" customHeight="1" spans="1:20">
      <c r="A253" s="247">
        <v>6</v>
      </c>
      <c r="B253" s="247" t="s">
        <v>691</v>
      </c>
      <c r="C253" s="247" t="s">
        <v>722</v>
      </c>
      <c r="D253" s="247" t="s">
        <v>723</v>
      </c>
      <c r="E253" s="255" t="s">
        <v>724</v>
      </c>
      <c r="F253" s="247" t="s">
        <v>30</v>
      </c>
      <c r="G253" s="247" t="s">
        <v>695</v>
      </c>
      <c r="H253" s="247">
        <v>130</v>
      </c>
      <c r="I253" s="247">
        <v>130</v>
      </c>
      <c r="J253" s="247"/>
      <c r="K253" s="247"/>
      <c r="L253" s="247"/>
      <c r="M253" s="247"/>
      <c r="N253" s="247" t="s">
        <v>725</v>
      </c>
      <c r="O253" s="251" t="s">
        <v>709</v>
      </c>
      <c r="P253" s="247" t="s">
        <v>726</v>
      </c>
      <c r="Q253" s="252">
        <v>1</v>
      </c>
      <c r="R253" s="252"/>
      <c r="S253" s="252"/>
      <c r="T253" s="252"/>
    </row>
    <row r="254" s="38" customFormat="1" ht="409" hidden="1" customHeight="1" spans="1:20">
      <c r="A254" s="247">
        <v>7</v>
      </c>
      <c r="B254" s="247" t="s">
        <v>691</v>
      </c>
      <c r="C254" s="247" t="s">
        <v>727</v>
      </c>
      <c r="D254" s="247" t="s">
        <v>728</v>
      </c>
      <c r="E254" s="255" t="s">
        <v>729</v>
      </c>
      <c r="F254" s="247" t="s">
        <v>30</v>
      </c>
      <c r="G254" s="247" t="s">
        <v>730</v>
      </c>
      <c r="H254" s="247">
        <v>600</v>
      </c>
      <c r="I254" s="247">
        <v>480</v>
      </c>
      <c r="J254" s="247"/>
      <c r="K254" s="247">
        <v>120</v>
      </c>
      <c r="L254" s="247"/>
      <c r="M254" s="247"/>
      <c r="N254" s="247" t="s">
        <v>731</v>
      </c>
      <c r="O254" s="251" t="s">
        <v>709</v>
      </c>
      <c r="P254" s="247" t="s">
        <v>732</v>
      </c>
      <c r="Q254" s="252">
        <v>1</v>
      </c>
      <c r="R254" s="252"/>
      <c r="S254" s="252"/>
      <c r="T254" s="252"/>
    </row>
    <row r="255" s="38" customFormat="1" ht="409" hidden="1" customHeight="1" spans="1:20">
      <c r="A255" s="247">
        <v>8</v>
      </c>
      <c r="B255" s="247" t="s">
        <v>691</v>
      </c>
      <c r="C255" s="247" t="s">
        <v>733</v>
      </c>
      <c r="D255" s="247" t="s">
        <v>734</v>
      </c>
      <c r="E255" s="255" t="s">
        <v>735</v>
      </c>
      <c r="F255" s="247" t="s">
        <v>30</v>
      </c>
      <c r="G255" s="247" t="s">
        <v>736</v>
      </c>
      <c r="H255" s="247">
        <v>200</v>
      </c>
      <c r="I255" s="247">
        <v>200</v>
      </c>
      <c r="J255" s="247"/>
      <c r="K255" s="247"/>
      <c r="L255" s="247"/>
      <c r="M255" s="247" t="s">
        <v>696</v>
      </c>
      <c r="N255" s="247" t="s">
        <v>737</v>
      </c>
      <c r="O255" s="251" t="s">
        <v>709</v>
      </c>
      <c r="P255" s="247" t="s">
        <v>738</v>
      </c>
      <c r="Q255" s="252">
        <v>3</v>
      </c>
      <c r="R255" s="252"/>
      <c r="S255" s="252"/>
      <c r="T255" s="252"/>
    </row>
    <row r="256" s="38" customFormat="1" ht="409" hidden="1" customHeight="1" spans="1:20">
      <c r="A256" s="247">
        <v>9</v>
      </c>
      <c r="B256" s="247" t="s">
        <v>691</v>
      </c>
      <c r="C256" s="247" t="s">
        <v>739</v>
      </c>
      <c r="D256" s="247" t="s">
        <v>740</v>
      </c>
      <c r="E256" s="255" t="s">
        <v>741</v>
      </c>
      <c r="F256" s="247" t="s">
        <v>30</v>
      </c>
      <c r="G256" s="247" t="s">
        <v>713</v>
      </c>
      <c r="H256" s="256">
        <v>300</v>
      </c>
      <c r="I256" s="256">
        <v>300</v>
      </c>
      <c r="J256" s="256"/>
      <c r="K256" s="256"/>
      <c r="L256" s="256"/>
      <c r="M256" s="247"/>
      <c r="N256" s="247" t="s">
        <v>742</v>
      </c>
      <c r="O256" s="251" t="s">
        <v>709</v>
      </c>
      <c r="P256" s="247" t="s">
        <v>743</v>
      </c>
      <c r="Q256" s="252">
        <v>6</v>
      </c>
      <c r="R256" s="252"/>
      <c r="S256" s="252"/>
      <c r="T256" s="252"/>
    </row>
    <row r="257" s="38" customFormat="1" ht="409" hidden="1" customHeight="1" spans="1:20">
      <c r="A257" s="247">
        <v>10</v>
      </c>
      <c r="B257" s="247" t="s">
        <v>691</v>
      </c>
      <c r="C257" s="247" t="s">
        <v>744</v>
      </c>
      <c r="D257" s="247" t="s">
        <v>745</v>
      </c>
      <c r="E257" s="257" t="s">
        <v>746</v>
      </c>
      <c r="F257" s="247" t="s">
        <v>30</v>
      </c>
      <c r="G257" s="247" t="s">
        <v>695</v>
      </c>
      <c r="H257" s="247">
        <v>1500</v>
      </c>
      <c r="I257" s="247">
        <v>1500</v>
      </c>
      <c r="J257" s="247"/>
      <c r="K257" s="247"/>
      <c r="L257" s="247"/>
      <c r="M257" s="258"/>
      <c r="N257" s="259" t="s">
        <v>747</v>
      </c>
      <c r="O257" s="247" t="s">
        <v>748</v>
      </c>
      <c r="P257" s="247"/>
      <c r="Q257" s="252">
        <v>6</v>
      </c>
      <c r="R257" s="252"/>
      <c r="S257" s="252"/>
      <c r="T257" s="252"/>
    </row>
    <row r="258" s="38" customFormat="1" ht="409" hidden="1" customHeight="1" spans="1:20">
      <c r="A258" s="247">
        <v>11</v>
      </c>
      <c r="B258" s="247" t="s">
        <v>691</v>
      </c>
      <c r="C258" s="247" t="s">
        <v>749</v>
      </c>
      <c r="D258" s="247" t="s">
        <v>745</v>
      </c>
      <c r="E258" s="257" t="s">
        <v>750</v>
      </c>
      <c r="F258" s="247" t="s">
        <v>30</v>
      </c>
      <c r="G258" s="247" t="s">
        <v>695</v>
      </c>
      <c r="H258" s="247">
        <v>800</v>
      </c>
      <c r="I258" s="247">
        <v>800</v>
      </c>
      <c r="J258" s="247"/>
      <c r="K258" s="247"/>
      <c r="L258" s="247"/>
      <c r="M258" s="258"/>
      <c r="N258" s="259" t="s">
        <v>751</v>
      </c>
      <c r="O258" s="247" t="s">
        <v>748</v>
      </c>
      <c r="P258" s="247"/>
      <c r="Q258" s="252">
        <v>6</v>
      </c>
      <c r="R258" s="252"/>
      <c r="S258" s="252"/>
      <c r="T258" s="252"/>
    </row>
    <row r="259" s="38" customFormat="1" ht="409" hidden="1" customHeight="1" spans="1:20">
      <c r="A259" s="247">
        <v>12</v>
      </c>
      <c r="B259" s="247" t="s">
        <v>691</v>
      </c>
      <c r="C259" s="247" t="s">
        <v>752</v>
      </c>
      <c r="D259" s="247" t="s">
        <v>753</v>
      </c>
      <c r="E259" s="260" t="s">
        <v>754</v>
      </c>
      <c r="F259" s="247" t="s">
        <v>30</v>
      </c>
      <c r="G259" s="247" t="s">
        <v>695</v>
      </c>
      <c r="H259" s="247">
        <v>4000</v>
      </c>
      <c r="I259" s="247">
        <v>4000</v>
      </c>
      <c r="J259" s="247"/>
      <c r="K259" s="247"/>
      <c r="L259" s="247"/>
      <c r="M259" s="258" t="s">
        <v>696</v>
      </c>
      <c r="N259" s="259" t="s">
        <v>755</v>
      </c>
      <c r="O259" s="251" t="s">
        <v>709</v>
      </c>
      <c r="P259" s="247" t="s">
        <v>756</v>
      </c>
      <c r="Q259" s="252">
        <v>2</v>
      </c>
      <c r="R259" s="252"/>
      <c r="S259" s="252"/>
      <c r="T259" s="252"/>
    </row>
    <row r="260" s="38" customFormat="1" ht="409" hidden="1" customHeight="1" spans="1:20">
      <c r="A260" s="247">
        <v>13</v>
      </c>
      <c r="B260" s="247" t="s">
        <v>691</v>
      </c>
      <c r="C260" s="247" t="s">
        <v>757</v>
      </c>
      <c r="D260" s="247" t="s">
        <v>691</v>
      </c>
      <c r="E260" s="257" t="s">
        <v>758</v>
      </c>
      <c r="F260" s="247" t="s">
        <v>30</v>
      </c>
      <c r="G260" s="247" t="s">
        <v>759</v>
      </c>
      <c r="H260" s="247">
        <v>300</v>
      </c>
      <c r="I260" s="247">
        <v>300</v>
      </c>
      <c r="J260" s="247"/>
      <c r="K260" s="247"/>
      <c r="L260" s="247"/>
      <c r="M260" s="258" t="s">
        <v>696</v>
      </c>
      <c r="N260" s="259" t="s">
        <v>760</v>
      </c>
      <c r="O260" s="251" t="s">
        <v>709</v>
      </c>
      <c r="P260" s="247"/>
      <c r="Q260" s="252">
        <v>7</v>
      </c>
      <c r="R260" s="252"/>
      <c r="S260" s="252"/>
      <c r="T260" s="252"/>
    </row>
    <row r="261" s="38" customFormat="1" ht="409" hidden="1" customHeight="1" spans="1:20">
      <c r="A261" s="247">
        <v>14</v>
      </c>
      <c r="B261" s="247" t="s">
        <v>691</v>
      </c>
      <c r="C261" s="247" t="s">
        <v>761</v>
      </c>
      <c r="D261" s="247" t="s">
        <v>762</v>
      </c>
      <c r="E261" s="255" t="s">
        <v>763</v>
      </c>
      <c r="F261" s="247" t="s">
        <v>503</v>
      </c>
      <c r="G261" s="247" t="s">
        <v>736</v>
      </c>
      <c r="H261" s="261">
        <v>300</v>
      </c>
      <c r="I261" s="261">
        <v>300</v>
      </c>
      <c r="J261" s="250"/>
      <c r="K261" s="250"/>
      <c r="L261" s="250"/>
      <c r="M261" s="250"/>
      <c r="N261" s="251" t="s">
        <v>764</v>
      </c>
      <c r="O261" s="251" t="s">
        <v>709</v>
      </c>
      <c r="P261" s="247" t="s">
        <v>765</v>
      </c>
      <c r="Q261" s="252">
        <v>1</v>
      </c>
      <c r="R261" s="252"/>
      <c r="S261" s="252"/>
      <c r="T261" s="252"/>
    </row>
    <row r="262" s="36" customFormat="1" ht="96" hidden="1" customHeight="1" spans="1:20">
      <c r="A262" s="112" t="s">
        <v>186</v>
      </c>
      <c r="B262" s="112"/>
      <c r="C262" s="112"/>
      <c r="D262" s="112"/>
      <c r="E262" s="124" t="s">
        <v>766</v>
      </c>
      <c r="F262" s="112"/>
      <c r="G262" s="112"/>
      <c r="H262" s="112">
        <f t="shared" ref="H262:M262" si="9">H263+H265+H266+H267+H269+H271+H272+H273</f>
        <v>11620</v>
      </c>
      <c r="I262" s="112">
        <f t="shared" si="9"/>
        <v>11620</v>
      </c>
      <c r="J262" s="112">
        <f t="shared" si="9"/>
        <v>0</v>
      </c>
      <c r="K262" s="112">
        <f t="shared" si="9"/>
        <v>0</v>
      </c>
      <c r="L262" s="112">
        <f t="shared" si="9"/>
        <v>0</v>
      </c>
      <c r="M262" s="112">
        <f t="shared" si="9"/>
        <v>0</v>
      </c>
      <c r="N262" s="113"/>
      <c r="O262" s="112"/>
      <c r="P262" s="112"/>
      <c r="Q262" s="244"/>
      <c r="R262" s="244"/>
      <c r="S262" s="244"/>
      <c r="T262" s="244"/>
    </row>
    <row r="263" s="38" customFormat="1" ht="409" hidden="1" customHeight="1" spans="1:20">
      <c r="A263" s="247">
        <v>15</v>
      </c>
      <c r="B263" s="247" t="s">
        <v>691</v>
      </c>
      <c r="C263" s="247" t="s">
        <v>767</v>
      </c>
      <c r="D263" s="247" t="s">
        <v>768</v>
      </c>
      <c r="E263" s="255" t="s">
        <v>769</v>
      </c>
      <c r="F263" s="247" t="s">
        <v>30</v>
      </c>
      <c r="G263" s="247" t="s">
        <v>695</v>
      </c>
      <c r="H263" s="247">
        <v>2080</v>
      </c>
      <c r="I263" s="247">
        <v>2080</v>
      </c>
      <c r="J263" s="247">
        <v>0</v>
      </c>
      <c r="K263" s="247">
        <v>0</v>
      </c>
      <c r="L263" s="250"/>
      <c r="M263" s="250"/>
      <c r="N263" s="247" t="s">
        <v>770</v>
      </c>
      <c r="O263" s="247" t="s">
        <v>771</v>
      </c>
      <c r="P263" s="250"/>
      <c r="Q263" s="252"/>
      <c r="R263" s="262">
        <v>6</v>
      </c>
      <c r="S263" s="252"/>
      <c r="T263" s="252"/>
    </row>
    <row r="264" s="38" customFormat="1" ht="409" hidden="1" customHeight="1" spans="1:20">
      <c r="A264" s="247"/>
      <c r="B264" s="247"/>
      <c r="C264" s="247"/>
      <c r="D264" s="247"/>
      <c r="E264" s="255"/>
      <c r="F264" s="247"/>
      <c r="G264" s="247"/>
      <c r="H264" s="247"/>
      <c r="I264" s="247"/>
      <c r="J264" s="247"/>
      <c r="K264" s="247"/>
      <c r="L264" s="250"/>
      <c r="M264" s="250"/>
      <c r="N264" s="247"/>
      <c r="O264" s="247"/>
      <c r="P264" s="250"/>
      <c r="Q264" s="252"/>
      <c r="R264" s="263"/>
      <c r="S264" s="252"/>
      <c r="T264" s="252"/>
    </row>
    <row r="265" s="38" customFormat="1" ht="409" hidden="1" customHeight="1" spans="1:20">
      <c r="A265" s="247">
        <v>16</v>
      </c>
      <c r="B265" s="247" t="s">
        <v>691</v>
      </c>
      <c r="C265" s="247" t="s">
        <v>772</v>
      </c>
      <c r="D265" s="247" t="s">
        <v>773</v>
      </c>
      <c r="E265" s="255" t="s">
        <v>774</v>
      </c>
      <c r="F265" s="247" t="s">
        <v>30</v>
      </c>
      <c r="G265" s="247" t="s">
        <v>695</v>
      </c>
      <c r="H265" s="247">
        <v>2590</v>
      </c>
      <c r="I265" s="247">
        <v>2590</v>
      </c>
      <c r="J265" s="247">
        <v>0</v>
      </c>
      <c r="K265" s="247">
        <v>0</v>
      </c>
      <c r="L265" s="247"/>
      <c r="M265" s="258"/>
      <c r="N265" s="247" t="s">
        <v>770</v>
      </c>
      <c r="O265" s="247" t="s">
        <v>771</v>
      </c>
      <c r="P265" s="247"/>
      <c r="Q265" s="252"/>
      <c r="R265" s="252">
        <v>6</v>
      </c>
      <c r="S265" s="252"/>
      <c r="T265" s="252"/>
    </row>
    <row r="266" s="38" customFormat="1" ht="409" hidden="1" customHeight="1" spans="1:20">
      <c r="A266" s="247">
        <v>17</v>
      </c>
      <c r="B266" s="247" t="s">
        <v>691</v>
      </c>
      <c r="C266" s="247" t="s">
        <v>775</v>
      </c>
      <c r="D266" s="247" t="s">
        <v>776</v>
      </c>
      <c r="E266" s="255" t="s">
        <v>777</v>
      </c>
      <c r="F266" s="247" t="s">
        <v>30</v>
      </c>
      <c r="G266" s="247" t="s">
        <v>695</v>
      </c>
      <c r="H266" s="247">
        <v>2500</v>
      </c>
      <c r="I266" s="247">
        <v>2500</v>
      </c>
      <c r="J266" s="247"/>
      <c r="K266" s="247"/>
      <c r="L266" s="247"/>
      <c r="M266" s="258"/>
      <c r="N266" s="259" t="s">
        <v>770</v>
      </c>
      <c r="O266" s="247" t="s">
        <v>778</v>
      </c>
      <c r="P266" s="247"/>
      <c r="Q266" s="252"/>
      <c r="R266" s="252">
        <v>6</v>
      </c>
      <c r="S266" s="252"/>
      <c r="T266" s="252"/>
    </row>
    <row r="267" s="38" customFormat="1" ht="409" hidden="1" customHeight="1" spans="1:20">
      <c r="A267" s="247">
        <v>18</v>
      </c>
      <c r="B267" s="247" t="s">
        <v>691</v>
      </c>
      <c r="C267" s="247" t="s">
        <v>779</v>
      </c>
      <c r="D267" s="247" t="s">
        <v>780</v>
      </c>
      <c r="E267" s="255" t="s">
        <v>781</v>
      </c>
      <c r="F267" s="247" t="s">
        <v>30</v>
      </c>
      <c r="G267" s="247" t="s">
        <v>695</v>
      </c>
      <c r="H267" s="247">
        <v>2000</v>
      </c>
      <c r="I267" s="247">
        <v>2000</v>
      </c>
      <c r="J267" s="247">
        <v>0</v>
      </c>
      <c r="K267" s="247">
        <v>0</v>
      </c>
      <c r="L267" s="247"/>
      <c r="M267" s="258"/>
      <c r="N267" s="247" t="s">
        <v>770</v>
      </c>
      <c r="O267" s="247" t="s">
        <v>778</v>
      </c>
      <c r="P267" s="247"/>
      <c r="Q267" s="252"/>
      <c r="R267" s="262">
        <v>6</v>
      </c>
      <c r="S267" s="252"/>
      <c r="T267" s="252"/>
    </row>
    <row r="268" s="38" customFormat="1" ht="409" hidden="1" customHeight="1" spans="1:20">
      <c r="A268" s="247"/>
      <c r="B268" s="247"/>
      <c r="C268" s="247"/>
      <c r="D268" s="247"/>
      <c r="E268" s="255"/>
      <c r="F268" s="247"/>
      <c r="G268" s="247"/>
      <c r="H268" s="247"/>
      <c r="I268" s="247"/>
      <c r="J268" s="247"/>
      <c r="K268" s="247"/>
      <c r="L268" s="247"/>
      <c r="M268" s="258"/>
      <c r="N268" s="247"/>
      <c r="O268" s="247"/>
      <c r="P268" s="247"/>
      <c r="Q268" s="252"/>
      <c r="R268" s="263"/>
      <c r="S268" s="252"/>
      <c r="T268" s="252"/>
    </row>
    <row r="269" s="38" customFormat="1" ht="352" hidden="1" customHeight="1" spans="1:20">
      <c r="A269" s="247">
        <v>19</v>
      </c>
      <c r="B269" s="247" t="s">
        <v>691</v>
      </c>
      <c r="C269" s="247" t="s">
        <v>782</v>
      </c>
      <c r="D269" s="247" t="s">
        <v>745</v>
      </c>
      <c r="E269" s="257" t="s">
        <v>783</v>
      </c>
      <c r="F269" s="247" t="s">
        <v>30</v>
      </c>
      <c r="G269" s="247" t="s">
        <v>695</v>
      </c>
      <c r="H269" s="247">
        <v>800</v>
      </c>
      <c r="I269" s="247">
        <v>800</v>
      </c>
      <c r="J269" s="247"/>
      <c r="K269" s="247"/>
      <c r="L269" s="247"/>
      <c r="M269" s="258"/>
      <c r="N269" s="259" t="s">
        <v>784</v>
      </c>
      <c r="O269" s="247" t="s">
        <v>748</v>
      </c>
      <c r="P269" s="247"/>
      <c r="Q269" s="252"/>
      <c r="R269" s="252">
        <v>1</v>
      </c>
      <c r="S269" s="252"/>
      <c r="T269" s="252"/>
    </row>
    <row r="270" s="38" customFormat="1" ht="352" hidden="1" customHeight="1" spans="1:20">
      <c r="A270" s="247"/>
      <c r="B270" s="247" t="s">
        <v>691</v>
      </c>
      <c r="C270" s="247" t="s">
        <v>785</v>
      </c>
      <c r="D270" s="247" t="s">
        <v>786</v>
      </c>
      <c r="E270" s="257" t="s">
        <v>787</v>
      </c>
      <c r="F270" s="247" t="s">
        <v>30</v>
      </c>
      <c r="G270" s="247" t="s">
        <v>695</v>
      </c>
      <c r="H270" s="247">
        <v>500</v>
      </c>
      <c r="I270" s="247">
        <v>500</v>
      </c>
      <c r="J270" s="247"/>
      <c r="K270" s="247"/>
      <c r="L270" s="247"/>
      <c r="M270" s="258"/>
      <c r="N270" s="259" t="s">
        <v>784</v>
      </c>
      <c r="O270" s="247" t="s">
        <v>748</v>
      </c>
      <c r="P270" s="247" t="s">
        <v>212</v>
      </c>
      <c r="Q270" s="252"/>
      <c r="R270" s="252">
        <v>1</v>
      </c>
      <c r="S270" s="252"/>
      <c r="T270" s="252"/>
    </row>
    <row r="271" s="38" customFormat="1" ht="234" hidden="1" customHeight="1" spans="1:20">
      <c r="A271" s="247">
        <v>20</v>
      </c>
      <c r="B271" s="247" t="s">
        <v>691</v>
      </c>
      <c r="C271" s="247" t="s">
        <v>788</v>
      </c>
      <c r="D271" s="247" t="s">
        <v>789</v>
      </c>
      <c r="E271" s="257" t="s">
        <v>790</v>
      </c>
      <c r="F271" s="247" t="s">
        <v>30</v>
      </c>
      <c r="G271" s="247" t="s">
        <v>695</v>
      </c>
      <c r="H271" s="247">
        <v>1000</v>
      </c>
      <c r="I271" s="247">
        <v>1000</v>
      </c>
      <c r="J271" s="247"/>
      <c r="K271" s="247"/>
      <c r="L271" s="247"/>
      <c r="M271" s="258"/>
      <c r="N271" s="259" t="s">
        <v>791</v>
      </c>
      <c r="O271" s="251" t="s">
        <v>709</v>
      </c>
      <c r="P271" s="247"/>
      <c r="Q271" s="252"/>
      <c r="R271" s="252">
        <v>6</v>
      </c>
      <c r="S271" s="252"/>
      <c r="T271" s="252"/>
    </row>
    <row r="272" s="38" customFormat="1" ht="409" hidden="1" customHeight="1" spans="1:20">
      <c r="A272" s="247">
        <v>21</v>
      </c>
      <c r="B272" s="247" t="s">
        <v>691</v>
      </c>
      <c r="C272" s="248" t="s">
        <v>792</v>
      </c>
      <c r="D272" s="248" t="s">
        <v>793</v>
      </c>
      <c r="E272" s="249" t="s">
        <v>794</v>
      </c>
      <c r="F272" s="247" t="s">
        <v>30</v>
      </c>
      <c r="G272" s="247" t="s">
        <v>795</v>
      </c>
      <c r="H272" s="256">
        <v>550</v>
      </c>
      <c r="I272" s="256">
        <v>550</v>
      </c>
      <c r="J272" s="256"/>
      <c r="K272" s="256"/>
      <c r="L272" s="256"/>
      <c r="M272" s="256"/>
      <c r="N272" s="259" t="s">
        <v>796</v>
      </c>
      <c r="O272" s="251" t="s">
        <v>709</v>
      </c>
      <c r="P272" s="256"/>
      <c r="Q272" s="252"/>
      <c r="R272" s="252">
        <v>6</v>
      </c>
      <c r="S272" s="252"/>
      <c r="T272" s="252"/>
    </row>
    <row r="273" s="38" customFormat="1" ht="313" hidden="1" customHeight="1" spans="1:20">
      <c r="A273" s="247">
        <v>22</v>
      </c>
      <c r="B273" s="247" t="s">
        <v>691</v>
      </c>
      <c r="C273" s="248" t="s">
        <v>797</v>
      </c>
      <c r="D273" s="248" t="s">
        <v>798</v>
      </c>
      <c r="E273" s="249" t="s">
        <v>799</v>
      </c>
      <c r="F273" s="247" t="s">
        <v>800</v>
      </c>
      <c r="G273" s="247" t="s">
        <v>695</v>
      </c>
      <c r="H273" s="256">
        <v>100</v>
      </c>
      <c r="I273" s="256">
        <v>100</v>
      </c>
      <c r="J273" s="256"/>
      <c r="K273" s="256"/>
      <c r="L273" s="256"/>
      <c r="M273" s="256"/>
      <c r="N273" s="247" t="s">
        <v>801</v>
      </c>
      <c r="O273" s="251" t="s">
        <v>709</v>
      </c>
      <c r="P273" s="256" t="s">
        <v>802</v>
      </c>
      <c r="Q273" s="252"/>
      <c r="R273" s="252"/>
      <c r="S273" s="252"/>
      <c r="T273" s="252">
        <v>3</v>
      </c>
    </row>
    <row r="274" s="36" customFormat="1" ht="104" hidden="1" customHeight="1" spans="1:20">
      <c r="A274" s="112" t="s">
        <v>207</v>
      </c>
      <c r="B274" s="112"/>
      <c r="C274" s="112"/>
      <c r="D274" s="112"/>
      <c r="E274" s="124">
        <v>1</v>
      </c>
      <c r="F274" s="112"/>
      <c r="G274" s="112"/>
      <c r="H274" s="112">
        <f t="shared" ref="H274:K274" si="10">H275</f>
        <v>180</v>
      </c>
      <c r="I274" s="112">
        <f t="shared" si="10"/>
        <v>180</v>
      </c>
      <c r="J274" s="112">
        <f t="shared" si="10"/>
        <v>0</v>
      </c>
      <c r="K274" s="112">
        <f t="shared" si="10"/>
        <v>0</v>
      </c>
      <c r="L274" s="112"/>
      <c r="M274" s="112"/>
      <c r="N274" s="113"/>
      <c r="O274" s="112"/>
      <c r="P274" s="112"/>
      <c r="Q274" s="244"/>
      <c r="R274" s="244"/>
      <c r="S274" s="244"/>
      <c r="T274" s="244"/>
    </row>
    <row r="275" s="38" customFormat="1" ht="284" hidden="1" customHeight="1" spans="1:20">
      <c r="A275" s="247">
        <v>23</v>
      </c>
      <c r="B275" s="247" t="s">
        <v>691</v>
      </c>
      <c r="C275" s="247" t="s">
        <v>803</v>
      </c>
      <c r="D275" s="247" t="s">
        <v>718</v>
      </c>
      <c r="E275" s="257" t="s">
        <v>804</v>
      </c>
      <c r="F275" s="247" t="s">
        <v>30</v>
      </c>
      <c r="G275" s="247" t="s">
        <v>695</v>
      </c>
      <c r="H275" s="247">
        <v>180</v>
      </c>
      <c r="I275" s="247">
        <v>180</v>
      </c>
      <c r="J275" s="247"/>
      <c r="K275" s="247"/>
      <c r="L275" s="247"/>
      <c r="M275" s="258"/>
      <c r="N275" s="259" t="s">
        <v>805</v>
      </c>
      <c r="O275" s="247" t="s">
        <v>748</v>
      </c>
      <c r="P275" s="247" t="s">
        <v>806</v>
      </c>
      <c r="Q275" s="252"/>
      <c r="R275" s="252"/>
      <c r="S275" s="252">
        <v>2</v>
      </c>
      <c r="T275" s="252"/>
    </row>
    <row r="276" s="36" customFormat="1" ht="126" hidden="1" customHeight="1" spans="1:20">
      <c r="A276" s="112" t="s">
        <v>222</v>
      </c>
      <c r="B276" s="112"/>
      <c r="C276" s="112"/>
      <c r="D276" s="112"/>
      <c r="E276" s="264" t="s">
        <v>807</v>
      </c>
      <c r="F276" s="123"/>
      <c r="G276" s="123"/>
      <c r="H276" s="123">
        <f t="shared" ref="H276:K276" si="11">H277+H278+H279+H280+H281+H282+H284</f>
        <v>10000</v>
      </c>
      <c r="I276" s="123">
        <f t="shared" si="11"/>
        <v>6000</v>
      </c>
      <c r="J276" s="123">
        <f t="shared" si="11"/>
        <v>0</v>
      </c>
      <c r="K276" s="123">
        <f t="shared" si="11"/>
        <v>4000</v>
      </c>
      <c r="L276" s="123"/>
      <c r="M276" s="160"/>
      <c r="N276" s="128"/>
      <c r="O276" s="123"/>
      <c r="P276" s="123"/>
      <c r="Q276" s="244"/>
      <c r="R276" s="244"/>
      <c r="S276" s="244"/>
      <c r="T276" s="244"/>
    </row>
    <row r="277" s="36" customFormat="1" ht="409" hidden="1" customHeight="1" spans="1:20">
      <c r="A277" s="247">
        <v>24</v>
      </c>
      <c r="B277" s="247" t="s">
        <v>691</v>
      </c>
      <c r="C277" s="247" t="s">
        <v>808</v>
      </c>
      <c r="D277" s="247" t="s">
        <v>809</v>
      </c>
      <c r="E277" s="255" t="s">
        <v>810</v>
      </c>
      <c r="F277" s="247" t="s">
        <v>30</v>
      </c>
      <c r="G277" s="247" t="s">
        <v>695</v>
      </c>
      <c r="H277" s="247">
        <v>1000</v>
      </c>
      <c r="I277" s="247">
        <v>1000</v>
      </c>
      <c r="J277" s="247"/>
      <c r="K277" s="247"/>
      <c r="L277" s="247"/>
      <c r="M277" s="258"/>
      <c r="N277" s="259" t="s">
        <v>811</v>
      </c>
      <c r="O277" s="247" t="s">
        <v>748</v>
      </c>
      <c r="P277" s="247" t="s">
        <v>812</v>
      </c>
      <c r="Q277" s="244"/>
      <c r="R277" s="244"/>
      <c r="S277" s="244">
        <v>1</v>
      </c>
      <c r="T277" s="244"/>
    </row>
    <row r="278" s="36" customFormat="1" ht="409" hidden="1" customHeight="1" spans="1:20">
      <c r="A278" s="247">
        <v>25</v>
      </c>
      <c r="B278" s="247" t="s">
        <v>691</v>
      </c>
      <c r="C278" s="247" t="s">
        <v>813</v>
      </c>
      <c r="D278" s="247" t="s">
        <v>728</v>
      </c>
      <c r="E278" s="255" t="s">
        <v>814</v>
      </c>
      <c r="F278" s="247" t="s">
        <v>30</v>
      </c>
      <c r="G278" s="247" t="s">
        <v>695</v>
      </c>
      <c r="H278" s="247">
        <v>1000</v>
      </c>
      <c r="I278" s="247">
        <v>1000</v>
      </c>
      <c r="J278" s="247"/>
      <c r="K278" s="247"/>
      <c r="L278" s="247"/>
      <c r="M278" s="258"/>
      <c r="N278" s="259" t="s">
        <v>811</v>
      </c>
      <c r="O278" s="247" t="s">
        <v>748</v>
      </c>
      <c r="P278" s="247" t="s">
        <v>812</v>
      </c>
      <c r="Q278" s="244"/>
      <c r="R278" s="244"/>
      <c r="S278" s="244">
        <v>1</v>
      </c>
      <c r="T278" s="244"/>
    </row>
    <row r="279" s="36" customFormat="1" ht="362" hidden="1" customHeight="1" spans="1:20">
      <c r="A279" s="247">
        <v>26</v>
      </c>
      <c r="B279" s="247" t="s">
        <v>691</v>
      </c>
      <c r="C279" s="247" t="s">
        <v>815</v>
      </c>
      <c r="D279" s="247" t="s">
        <v>723</v>
      </c>
      <c r="E279" s="255" t="s">
        <v>816</v>
      </c>
      <c r="F279" s="247" t="s">
        <v>30</v>
      </c>
      <c r="G279" s="247" t="s">
        <v>695</v>
      </c>
      <c r="H279" s="247">
        <v>1000</v>
      </c>
      <c r="I279" s="247">
        <v>1000</v>
      </c>
      <c r="J279" s="247"/>
      <c r="K279" s="247"/>
      <c r="L279" s="247"/>
      <c r="M279" s="258"/>
      <c r="N279" s="259" t="s">
        <v>811</v>
      </c>
      <c r="O279" s="247" t="s">
        <v>748</v>
      </c>
      <c r="P279" s="247" t="s">
        <v>812</v>
      </c>
      <c r="Q279" s="244"/>
      <c r="R279" s="244"/>
      <c r="S279" s="244">
        <v>1</v>
      </c>
      <c r="T279" s="244"/>
    </row>
    <row r="280" s="36" customFormat="1" ht="330" hidden="1" customHeight="1" spans="1:20">
      <c r="A280" s="247">
        <v>27</v>
      </c>
      <c r="B280" s="247" t="s">
        <v>691</v>
      </c>
      <c r="C280" s="247" t="s">
        <v>817</v>
      </c>
      <c r="D280" s="247" t="s">
        <v>818</v>
      </c>
      <c r="E280" s="255" t="s">
        <v>819</v>
      </c>
      <c r="F280" s="247" t="s">
        <v>30</v>
      </c>
      <c r="G280" s="247" t="s">
        <v>695</v>
      </c>
      <c r="H280" s="247">
        <v>1000</v>
      </c>
      <c r="I280" s="247">
        <v>1000</v>
      </c>
      <c r="J280" s="247"/>
      <c r="K280" s="247"/>
      <c r="L280" s="247"/>
      <c r="M280" s="258"/>
      <c r="N280" s="259" t="s">
        <v>811</v>
      </c>
      <c r="O280" s="247" t="s">
        <v>748</v>
      </c>
      <c r="P280" s="247" t="s">
        <v>812</v>
      </c>
      <c r="Q280" s="244"/>
      <c r="R280" s="244"/>
      <c r="S280" s="244">
        <v>1</v>
      </c>
      <c r="T280" s="244"/>
    </row>
    <row r="281" s="36" customFormat="1" ht="408" hidden="1" customHeight="1" spans="1:20">
      <c r="A281" s="247">
        <v>28</v>
      </c>
      <c r="B281" s="247" t="s">
        <v>691</v>
      </c>
      <c r="C281" s="247" t="s">
        <v>820</v>
      </c>
      <c r="D281" s="247" t="s">
        <v>821</v>
      </c>
      <c r="E281" s="255" t="s">
        <v>822</v>
      </c>
      <c r="F281" s="247" t="s">
        <v>30</v>
      </c>
      <c r="G281" s="247" t="s">
        <v>695</v>
      </c>
      <c r="H281" s="247">
        <v>1000</v>
      </c>
      <c r="I281" s="247">
        <v>1000</v>
      </c>
      <c r="J281" s="247"/>
      <c r="K281" s="247"/>
      <c r="L281" s="247"/>
      <c r="M281" s="258"/>
      <c r="N281" s="259" t="s">
        <v>811</v>
      </c>
      <c r="O281" s="247" t="s">
        <v>748</v>
      </c>
      <c r="P281" s="247" t="s">
        <v>812</v>
      </c>
      <c r="Q281" s="244"/>
      <c r="R281" s="244"/>
      <c r="S281" s="244">
        <v>1</v>
      </c>
      <c r="T281" s="244"/>
    </row>
    <row r="282" s="36" customFormat="1" ht="409" hidden="1" customHeight="1" spans="1:20">
      <c r="A282" s="247">
        <v>29</v>
      </c>
      <c r="B282" s="247" t="s">
        <v>691</v>
      </c>
      <c r="C282" s="247" t="s">
        <v>823</v>
      </c>
      <c r="D282" s="247" t="s">
        <v>824</v>
      </c>
      <c r="E282" s="255" t="s">
        <v>825</v>
      </c>
      <c r="F282" s="247" t="s">
        <v>30</v>
      </c>
      <c r="G282" s="247" t="s">
        <v>695</v>
      </c>
      <c r="H282" s="247">
        <v>1000</v>
      </c>
      <c r="I282" s="247">
        <v>1000</v>
      </c>
      <c r="J282" s="247"/>
      <c r="K282" s="247"/>
      <c r="L282" s="247"/>
      <c r="M282" s="258"/>
      <c r="N282" s="247" t="s">
        <v>811</v>
      </c>
      <c r="O282" s="247" t="s">
        <v>748</v>
      </c>
      <c r="P282" s="247" t="s">
        <v>812</v>
      </c>
      <c r="Q282" s="244"/>
      <c r="R282" s="244"/>
      <c r="S282" s="265">
        <v>1</v>
      </c>
      <c r="T282" s="244"/>
    </row>
    <row r="283" s="36" customFormat="1" ht="202" hidden="1" customHeight="1" spans="1:20">
      <c r="A283" s="247"/>
      <c r="B283" s="247"/>
      <c r="C283" s="247"/>
      <c r="D283" s="247"/>
      <c r="E283" s="255"/>
      <c r="F283" s="247"/>
      <c r="G283" s="247"/>
      <c r="H283" s="247"/>
      <c r="I283" s="247"/>
      <c r="J283" s="247"/>
      <c r="K283" s="247"/>
      <c r="L283" s="247"/>
      <c r="M283" s="258"/>
      <c r="N283" s="247"/>
      <c r="O283" s="247"/>
      <c r="P283" s="247"/>
      <c r="Q283" s="244"/>
      <c r="R283" s="244"/>
      <c r="S283" s="266"/>
      <c r="T283" s="244"/>
    </row>
    <row r="284" s="36" customFormat="1" ht="294" hidden="1" customHeight="1" spans="1:20">
      <c r="A284" s="247">
        <v>30</v>
      </c>
      <c r="B284" s="247" t="s">
        <v>691</v>
      </c>
      <c r="C284" s="247" t="s">
        <v>826</v>
      </c>
      <c r="D284" s="247" t="s">
        <v>827</v>
      </c>
      <c r="E284" s="255" t="s">
        <v>828</v>
      </c>
      <c r="F284" s="247" t="s">
        <v>30</v>
      </c>
      <c r="G284" s="247" t="s">
        <v>695</v>
      </c>
      <c r="H284" s="247">
        <v>4000</v>
      </c>
      <c r="I284" s="247"/>
      <c r="J284" s="247"/>
      <c r="K284" s="247">
        <v>4000</v>
      </c>
      <c r="L284" s="247"/>
      <c r="M284" s="258"/>
      <c r="N284" s="259" t="s">
        <v>811</v>
      </c>
      <c r="O284" s="247" t="s">
        <v>748</v>
      </c>
      <c r="P284" s="247" t="s">
        <v>829</v>
      </c>
      <c r="Q284" s="244"/>
      <c r="R284" s="244"/>
      <c r="S284" s="244">
        <v>1</v>
      </c>
      <c r="T284" s="244"/>
    </row>
    <row r="285" s="36" customFormat="1" ht="126" hidden="1" customHeight="1" spans="1:20">
      <c r="A285" s="112" t="s">
        <v>243</v>
      </c>
      <c r="B285" s="112"/>
      <c r="C285" s="112"/>
      <c r="D285" s="112"/>
      <c r="E285" s="124">
        <v>1</v>
      </c>
      <c r="F285" s="112"/>
      <c r="G285" s="112"/>
      <c r="H285" s="112">
        <f>H286</f>
        <v>200</v>
      </c>
      <c r="I285" s="112">
        <f>I286</f>
        <v>200</v>
      </c>
      <c r="J285" s="112"/>
      <c r="K285" s="112"/>
      <c r="L285" s="112"/>
      <c r="M285" s="112"/>
      <c r="N285" s="113"/>
      <c r="O285" s="112"/>
      <c r="P285" s="112"/>
      <c r="Q285" s="244"/>
      <c r="R285" s="244"/>
      <c r="S285" s="244"/>
      <c r="T285" s="244"/>
    </row>
    <row r="286" s="36" customFormat="1" ht="140" hidden="1" customHeight="1" spans="1:20">
      <c r="A286" s="247">
        <v>31</v>
      </c>
      <c r="B286" s="247" t="s">
        <v>691</v>
      </c>
      <c r="C286" s="259" t="s">
        <v>830</v>
      </c>
      <c r="D286" s="247" t="s">
        <v>691</v>
      </c>
      <c r="E286" s="255" t="s">
        <v>831</v>
      </c>
      <c r="F286" s="259" t="s">
        <v>30</v>
      </c>
      <c r="G286" s="259" t="s">
        <v>695</v>
      </c>
      <c r="H286" s="247">
        <v>200</v>
      </c>
      <c r="I286" s="247">
        <v>200</v>
      </c>
      <c r="J286" s="259"/>
      <c r="K286" s="259"/>
      <c r="L286" s="259"/>
      <c r="M286" s="259"/>
      <c r="N286" s="259"/>
      <c r="O286" s="247" t="s">
        <v>690</v>
      </c>
      <c r="P286" s="259"/>
      <c r="Q286" s="244">
        <v>7</v>
      </c>
      <c r="R286" s="244"/>
      <c r="S286" s="244"/>
      <c r="T286" s="244"/>
    </row>
    <row r="287" s="36" customFormat="1" ht="100" hidden="1" customHeight="1" spans="1:20">
      <c r="A287" s="112" t="s">
        <v>246</v>
      </c>
      <c r="B287" s="112"/>
      <c r="C287" s="112"/>
      <c r="D287" s="112"/>
      <c r="E287" s="124">
        <v>1</v>
      </c>
      <c r="F287" s="112"/>
      <c r="G287" s="112"/>
      <c r="H287" s="112">
        <v>1</v>
      </c>
      <c r="I287" s="112">
        <v>1</v>
      </c>
      <c r="J287" s="112"/>
      <c r="K287" s="112"/>
      <c r="L287" s="112"/>
      <c r="M287" s="243"/>
      <c r="N287" s="113"/>
      <c r="O287" s="112"/>
      <c r="P287" s="112"/>
      <c r="Q287" s="244"/>
      <c r="R287" s="244"/>
      <c r="S287" s="244"/>
      <c r="T287" s="244"/>
    </row>
    <row r="288" s="36" customFormat="1" ht="200" hidden="1" customHeight="1" spans="1:20">
      <c r="A288" s="261">
        <v>32</v>
      </c>
      <c r="B288" s="267" t="s">
        <v>691</v>
      </c>
      <c r="C288" s="267" t="s">
        <v>497</v>
      </c>
      <c r="D288" s="267" t="s">
        <v>691</v>
      </c>
      <c r="E288" s="255" t="s">
        <v>688</v>
      </c>
      <c r="F288" s="259" t="s">
        <v>30</v>
      </c>
      <c r="G288" s="259" t="s">
        <v>695</v>
      </c>
      <c r="H288" s="247">
        <v>1</v>
      </c>
      <c r="I288" s="247">
        <v>1</v>
      </c>
      <c r="J288" s="112"/>
      <c r="K288" s="112"/>
      <c r="L288" s="112"/>
      <c r="M288" s="243"/>
      <c r="N288" s="259" t="s">
        <v>689</v>
      </c>
      <c r="O288" s="247" t="s">
        <v>690</v>
      </c>
      <c r="P288" s="112"/>
      <c r="Q288" s="244">
        <v>7</v>
      </c>
      <c r="R288" s="244"/>
      <c r="S288" s="244"/>
      <c r="T288" s="244"/>
    </row>
    <row r="289" s="39" customFormat="1" ht="100" hidden="1" customHeight="1" spans="1:21">
      <c r="A289" s="250" t="s">
        <v>832</v>
      </c>
      <c r="B289" s="250"/>
      <c r="C289" s="250"/>
      <c r="D289" s="250"/>
      <c r="E289" s="177" t="e">
        <f t="shared" ref="E289:L289" si="12">SUM(E290+E319+E339+E361+E372+E374)</f>
        <v>#VALUE!</v>
      </c>
      <c r="F289" s="250"/>
      <c r="G289" s="250"/>
      <c r="H289" s="268">
        <f t="shared" si="12"/>
        <v>44537.461026</v>
      </c>
      <c r="I289" s="268">
        <f t="shared" si="12"/>
        <v>50736.761026</v>
      </c>
      <c r="J289" s="268">
        <f t="shared" si="12"/>
        <v>0</v>
      </c>
      <c r="K289" s="268">
        <f t="shared" si="12"/>
        <v>167.7</v>
      </c>
      <c r="L289" s="268">
        <f t="shared" si="12"/>
        <v>6520.25</v>
      </c>
      <c r="M289" s="269" t="s">
        <v>233</v>
      </c>
      <c r="N289" s="250"/>
      <c r="O289" s="250"/>
      <c r="P289" s="250"/>
      <c r="Q289" s="247"/>
      <c r="R289" s="247"/>
      <c r="S289" s="247"/>
      <c r="T289" s="247"/>
    </row>
    <row r="290" s="40" customFormat="1" ht="100" hidden="1" customHeight="1" spans="1:21">
      <c r="A290" s="250" t="s">
        <v>833</v>
      </c>
      <c r="B290" s="250"/>
      <c r="C290" s="250"/>
      <c r="D290" s="250"/>
      <c r="E290" s="177" t="s">
        <v>834</v>
      </c>
      <c r="F290" s="250"/>
      <c r="G290" s="250"/>
      <c r="H290" s="268">
        <f t="shared" ref="H290:L290" si="13">SUM(H291:H317)</f>
        <v>13120.97</v>
      </c>
      <c r="I290" s="268">
        <f t="shared" si="13"/>
        <v>19120.97</v>
      </c>
      <c r="J290" s="268">
        <f t="shared" si="13"/>
        <v>0</v>
      </c>
      <c r="K290" s="268">
        <f t="shared" si="13"/>
        <v>0</v>
      </c>
      <c r="L290" s="268">
        <f t="shared" si="13"/>
        <v>1991.45</v>
      </c>
      <c r="M290" s="269" t="s">
        <v>233</v>
      </c>
      <c r="N290" s="250"/>
      <c r="O290" s="250"/>
      <c r="P290" s="250"/>
      <c r="Q290" s="256"/>
      <c r="R290" s="256"/>
      <c r="S290" s="256"/>
      <c r="T290" s="256"/>
    </row>
    <row r="291" s="41" customFormat="1" ht="409" hidden="1" customHeight="1" spans="1:21">
      <c r="A291" s="83">
        <v>1</v>
      </c>
      <c r="B291" s="83" t="s">
        <v>832</v>
      </c>
      <c r="C291" s="83" t="s">
        <v>835</v>
      </c>
      <c r="D291" s="83" t="s">
        <v>836</v>
      </c>
      <c r="E291" s="270" t="s">
        <v>837</v>
      </c>
      <c r="F291" s="83" t="s">
        <v>30</v>
      </c>
      <c r="G291" s="83" t="s">
        <v>838</v>
      </c>
      <c r="H291" s="84">
        <v>900</v>
      </c>
      <c r="I291" s="84">
        <v>900</v>
      </c>
      <c r="J291" s="84">
        <v>0</v>
      </c>
      <c r="K291" s="84"/>
      <c r="L291" s="84">
        <v>150</v>
      </c>
      <c r="M291" s="83" t="s">
        <v>839</v>
      </c>
      <c r="N291" s="83" t="s">
        <v>840</v>
      </c>
      <c r="O291" s="83" t="s">
        <v>841</v>
      </c>
      <c r="P291" s="83"/>
      <c r="Q291" s="271">
        <v>1</v>
      </c>
      <c r="R291" s="271"/>
      <c r="S291" s="271"/>
      <c r="T291" s="271"/>
    </row>
    <row r="292" s="41" customFormat="1" ht="128" hidden="1" customHeight="1" spans="1:21">
      <c r="A292" s="83"/>
      <c r="B292" s="83"/>
      <c r="C292" s="83"/>
      <c r="D292" s="83"/>
      <c r="E292" s="270"/>
      <c r="F292" s="83"/>
      <c r="G292" s="83"/>
      <c r="H292" s="84"/>
      <c r="I292" s="84"/>
      <c r="J292" s="84"/>
      <c r="K292" s="84"/>
      <c r="L292" s="84"/>
      <c r="M292" s="83"/>
      <c r="N292" s="83"/>
      <c r="O292" s="83"/>
      <c r="P292" s="83"/>
      <c r="Q292" s="272"/>
      <c r="R292" s="272"/>
      <c r="S292" s="272"/>
      <c r="T292" s="272"/>
    </row>
    <row r="293" s="41" customFormat="1" ht="409" hidden="1" customHeight="1" spans="1:21">
      <c r="A293" s="83">
        <v>2</v>
      </c>
      <c r="B293" s="83" t="s">
        <v>832</v>
      </c>
      <c r="C293" s="83" t="s">
        <v>842</v>
      </c>
      <c r="D293" s="83" t="s">
        <v>843</v>
      </c>
      <c r="E293" s="270" t="s">
        <v>844</v>
      </c>
      <c r="F293" s="83" t="s">
        <v>30</v>
      </c>
      <c r="G293" s="83" t="s">
        <v>845</v>
      </c>
      <c r="H293" s="84">
        <v>1200</v>
      </c>
      <c r="I293" s="84">
        <v>1200</v>
      </c>
      <c r="J293" s="84"/>
      <c r="K293" s="84"/>
      <c r="L293" s="84">
        <v>120</v>
      </c>
      <c r="M293" s="83" t="s">
        <v>839</v>
      </c>
      <c r="N293" s="83" t="s">
        <v>846</v>
      </c>
      <c r="O293" s="83" t="s">
        <v>847</v>
      </c>
      <c r="P293" s="83"/>
      <c r="Q293" s="271">
        <v>4</v>
      </c>
      <c r="R293" s="271"/>
      <c r="S293" s="271"/>
      <c r="T293" s="271"/>
    </row>
    <row r="294" s="41" customFormat="1" ht="100" hidden="1" customHeight="1" spans="1:21">
      <c r="A294" s="83"/>
      <c r="B294" s="83"/>
      <c r="C294" s="83"/>
      <c r="D294" s="83"/>
      <c r="E294" s="270"/>
      <c r="F294" s="83"/>
      <c r="G294" s="83"/>
      <c r="H294" s="84"/>
      <c r="I294" s="84"/>
      <c r="J294" s="84"/>
      <c r="K294" s="84"/>
      <c r="L294" s="84"/>
      <c r="M294" s="83"/>
      <c r="N294" s="83"/>
      <c r="O294" s="83"/>
      <c r="P294" s="83"/>
      <c r="Q294" s="272"/>
      <c r="R294" s="272"/>
      <c r="S294" s="272"/>
      <c r="T294" s="272"/>
    </row>
    <row r="295" s="41" customFormat="1" ht="409" hidden="1" customHeight="1" spans="1:21">
      <c r="A295" s="83">
        <v>3</v>
      </c>
      <c r="B295" s="83" t="s">
        <v>832</v>
      </c>
      <c r="C295" s="83" t="s">
        <v>848</v>
      </c>
      <c r="D295" s="83" t="s">
        <v>849</v>
      </c>
      <c r="E295" s="270" t="s">
        <v>850</v>
      </c>
      <c r="F295" s="83" t="s">
        <v>30</v>
      </c>
      <c r="G295" s="83" t="s">
        <v>845</v>
      </c>
      <c r="H295" s="84">
        <v>500</v>
      </c>
      <c r="I295" s="84">
        <v>500</v>
      </c>
      <c r="J295" s="84"/>
      <c r="K295" s="84"/>
      <c r="L295" s="84">
        <v>50</v>
      </c>
      <c r="M295" s="83" t="s">
        <v>851</v>
      </c>
      <c r="N295" s="83" t="s">
        <v>852</v>
      </c>
      <c r="O295" s="83" t="s">
        <v>847</v>
      </c>
      <c r="P295" s="83"/>
      <c r="Q295" s="271">
        <v>1</v>
      </c>
      <c r="R295" s="271"/>
      <c r="S295" s="271"/>
      <c r="T295" s="271"/>
    </row>
    <row r="296" s="41" customFormat="1" ht="150" hidden="1" customHeight="1" spans="1:21">
      <c r="A296" s="83"/>
      <c r="B296" s="83"/>
      <c r="C296" s="83"/>
      <c r="D296" s="83"/>
      <c r="E296" s="270"/>
      <c r="F296" s="83"/>
      <c r="G296" s="83"/>
      <c r="H296" s="84"/>
      <c r="I296" s="84"/>
      <c r="J296" s="84"/>
      <c r="K296" s="84"/>
      <c r="L296" s="84"/>
      <c r="M296" s="83"/>
      <c r="N296" s="83"/>
      <c r="O296" s="83"/>
      <c r="P296" s="83"/>
      <c r="Q296" s="272"/>
      <c r="R296" s="272"/>
      <c r="S296" s="272"/>
      <c r="T296" s="272"/>
    </row>
    <row r="297" s="41" customFormat="1" ht="409" hidden="1" customHeight="1" spans="1:21">
      <c r="A297" s="83">
        <v>4</v>
      </c>
      <c r="B297" s="83" t="s">
        <v>832</v>
      </c>
      <c r="C297" s="83" t="s">
        <v>853</v>
      </c>
      <c r="D297" s="83" t="s">
        <v>854</v>
      </c>
      <c r="E297" s="270" t="s">
        <v>855</v>
      </c>
      <c r="F297" s="83" t="s">
        <v>30</v>
      </c>
      <c r="G297" s="83" t="s">
        <v>856</v>
      </c>
      <c r="H297" s="84">
        <v>1000</v>
      </c>
      <c r="I297" s="84">
        <v>1000</v>
      </c>
      <c r="J297" s="84">
        <v>0</v>
      </c>
      <c r="K297" s="84">
        <v>0</v>
      </c>
      <c r="L297" s="84">
        <v>100</v>
      </c>
      <c r="M297" s="83" t="s">
        <v>839</v>
      </c>
      <c r="N297" s="83" t="s">
        <v>857</v>
      </c>
      <c r="O297" s="83" t="s">
        <v>841</v>
      </c>
      <c r="P297" s="83"/>
      <c r="Q297" s="271">
        <v>5</v>
      </c>
      <c r="R297" s="271"/>
      <c r="S297" s="271"/>
      <c r="T297" s="273"/>
      <c r="U297" s="274"/>
    </row>
    <row r="298" s="41" customFormat="1" ht="409" hidden="1" customHeight="1" spans="1:21">
      <c r="A298" s="83"/>
      <c r="B298" s="83"/>
      <c r="C298" s="83"/>
      <c r="D298" s="83"/>
      <c r="E298" s="270"/>
      <c r="F298" s="83"/>
      <c r="G298" s="83"/>
      <c r="H298" s="84"/>
      <c r="I298" s="84"/>
      <c r="J298" s="84"/>
      <c r="K298" s="84"/>
      <c r="L298" s="84"/>
      <c r="M298" s="83"/>
      <c r="N298" s="83"/>
      <c r="O298" s="83"/>
      <c r="P298" s="83"/>
      <c r="Q298" s="275"/>
      <c r="R298" s="275"/>
      <c r="S298" s="275"/>
      <c r="T298" s="276"/>
      <c r="U298" s="274"/>
    </row>
    <row r="299" s="41" customFormat="1" ht="114" hidden="1" customHeight="1" spans="1:21">
      <c r="A299" s="83"/>
      <c r="B299" s="83"/>
      <c r="C299" s="83"/>
      <c r="D299" s="83"/>
      <c r="E299" s="270"/>
      <c r="F299" s="83"/>
      <c r="G299" s="83"/>
      <c r="H299" s="84"/>
      <c r="I299" s="84"/>
      <c r="J299" s="84"/>
      <c r="K299" s="84"/>
      <c r="L299" s="84"/>
      <c r="M299" s="83"/>
      <c r="N299" s="83"/>
      <c r="O299" s="83"/>
      <c r="P299" s="83"/>
      <c r="Q299" s="272"/>
      <c r="R299" s="272"/>
      <c r="S299" s="272"/>
      <c r="T299" s="277"/>
      <c r="U299" s="274"/>
    </row>
    <row r="300" s="41" customFormat="1" ht="409" hidden="1" customHeight="1" spans="1:21">
      <c r="A300" s="83">
        <v>5</v>
      </c>
      <c r="B300" s="83" t="s">
        <v>832</v>
      </c>
      <c r="C300" s="83" t="s">
        <v>858</v>
      </c>
      <c r="D300" s="83" t="s">
        <v>859</v>
      </c>
      <c r="E300" s="278" t="s">
        <v>860</v>
      </c>
      <c r="F300" s="83" t="s">
        <v>30</v>
      </c>
      <c r="G300" s="83" t="s">
        <v>856</v>
      </c>
      <c r="H300" s="84">
        <f t="shared" ref="H300:H305" si="14">I300+J300+K300</f>
        <v>1000</v>
      </c>
      <c r="I300" s="84">
        <v>1000</v>
      </c>
      <c r="J300" s="84">
        <v>0</v>
      </c>
      <c r="K300" s="84">
        <v>0</v>
      </c>
      <c r="L300" s="84">
        <v>20</v>
      </c>
      <c r="M300" s="83" t="s">
        <v>839</v>
      </c>
      <c r="N300" s="279" t="s">
        <v>861</v>
      </c>
      <c r="O300" s="83" t="s">
        <v>862</v>
      </c>
      <c r="P300" s="83" t="s">
        <v>863</v>
      </c>
      <c r="Q300" s="256">
        <v>5</v>
      </c>
      <c r="R300" s="256"/>
      <c r="S300" s="256"/>
      <c r="T300" s="256"/>
    </row>
    <row r="301" s="41" customFormat="1" ht="409" hidden="1" customHeight="1" spans="1:21">
      <c r="A301" s="83">
        <v>6</v>
      </c>
      <c r="B301" s="83" t="s">
        <v>832</v>
      </c>
      <c r="C301" s="83" t="s">
        <v>864</v>
      </c>
      <c r="D301" s="83" t="s">
        <v>865</v>
      </c>
      <c r="E301" s="270" t="s">
        <v>866</v>
      </c>
      <c r="F301" s="83" t="s">
        <v>30</v>
      </c>
      <c r="G301" s="83" t="s">
        <v>845</v>
      </c>
      <c r="H301" s="84">
        <f t="shared" si="14"/>
        <v>300</v>
      </c>
      <c r="I301" s="84">
        <v>300</v>
      </c>
      <c r="J301" s="84">
        <v>0</v>
      </c>
      <c r="K301" s="84">
        <v>0</v>
      </c>
      <c r="L301" s="84">
        <v>35</v>
      </c>
      <c r="M301" s="83" t="s">
        <v>839</v>
      </c>
      <c r="N301" s="83" t="s">
        <v>867</v>
      </c>
      <c r="O301" s="83" t="s">
        <v>862</v>
      </c>
      <c r="P301" s="83" t="s">
        <v>863</v>
      </c>
      <c r="Q301" s="271">
        <v>1</v>
      </c>
      <c r="R301" s="256"/>
      <c r="S301" s="256"/>
      <c r="T301" s="256"/>
    </row>
    <row r="302" s="41" customFormat="1" ht="164" hidden="1" customHeight="1" spans="1:21">
      <c r="A302" s="83"/>
      <c r="B302" s="83"/>
      <c r="C302" s="83"/>
      <c r="D302" s="83"/>
      <c r="E302" s="270"/>
      <c r="F302" s="83"/>
      <c r="G302" s="83"/>
      <c r="H302" s="84"/>
      <c r="I302" s="84"/>
      <c r="J302" s="84"/>
      <c r="K302" s="84"/>
      <c r="L302" s="84"/>
      <c r="M302" s="83"/>
      <c r="N302" s="83"/>
      <c r="O302" s="83"/>
      <c r="P302" s="83"/>
      <c r="Q302" s="272"/>
      <c r="R302" s="256"/>
      <c r="S302" s="256"/>
      <c r="T302" s="256"/>
    </row>
    <row r="303" s="41" customFormat="1" ht="296" hidden="1" customHeight="1" spans="1:21">
      <c r="A303" s="83">
        <v>7</v>
      </c>
      <c r="B303" s="83" t="s">
        <v>832</v>
      </c>
      <c r="C303" s="83" t="s">
        <v>868</v>
      </c>
      <c r="D303" s="83" t="s">
        <v>869</v>
      </c>
      <c r="E303" s="278" t="s">
        <v>870</v>
      </c>
      <c r="F303" s="83" t="s">
        <v>30</v>
      </c>
      <c r="G303" s="83" t="s">
        <v>845</v>
      </c>
      <c r="H303" s="84" t="s">
        <v>871</v>
      </c>
      <c r="I303" s="84">
        <v>3000</v>
      </c>
      <c r="J303" s="84"/>
      <c r="K303" s="84"/>
      <c r="L303" s="84">
        <v>300</v>
      </c>
      <c r="M303" s="83" t="s">
        <v>839</v>
      </c>
      <c r="N303" s="279" t="s">
        <v>872</v>
      </c>
      <c r="O303" s="83" t="s">
        <v>841</v>
      </c>
      <c r="P303" s="83"/>
      <c r="Q303" s="256">
        <v>1</v>
      </c>
      <c r="R303" s="256"/>
      <c r="S303" s="256"/>
      <c r="T303" s="256"/>
    </row>
    <row r="304" s="41" customFormat="1" ht="226" hidden="1" customHeight="1" spans="1:21">
      <c r="A304" s="83">
        <v>8</v>
      </c>
      <c r="B304" s="83" t="s">
        <v>832</v>
      </c>
      <c r="C304" s="72" t="s">
        <v>873</v>
      </c>
      <c r="D304" s="83" t="s">
        <v>874</v>
      </c>
      <c r="E304" s="278" t="s">
        <v>875</v>
      </c>
      <c r="F304" s="83" t="s">
        <v>30</v>
      </c>
      <c r="G304" s="83" t="s">
        <v>845</v>
      </c>
      <c r="H304" s="84">
        <v>2000</v>
      </c>
      <c r="I304" s="84">
        <v>2000</v>
      </c>
      <c r="J304" s="84"/>
      <c r="K304" s="84"/>
      <c r="L304" s="84">
        <v>120</v>
      </c>
      <c r="M304" s="83" t="s">
        <v>839</v>
      </c>
      <c r="N304" s="279" t="s">
        <v>876</v>
      </c>
      <c r="O304" s="83" t="s">
        <v>862</v>
      </c>
      <c r="P304" s="83"/>
      <c r="Q304" s="256">
        <v>2</v>
      </c>
      <c r="R304" s="256"/>
      <c r="S304" s="256"/>
      <c r="T304" s="256"/>
    </row>
    <row r="305" s="41" customFormat="1" ht="409" hidden="1" customHeight="1" spans="1:20">
      <c r="A305" s="83">
        <v>9</v>
      </c>
      <c r="B305" s="83" t="s">
        <v>832</v>
      </c>
      <c r="C305" s="83" t="s">
        <v>877</v>
      </c>
      <c r="D305" s="83" t="s">
        <v>878</v>
      </c>
      <c r="E305" s="270" t="s">
        <v>879</v>
      </c>
      <c r="F305" s="83" t="s">
        <v>30</v>
      </c>
      <c r="G305" s="83" t="s">
        <v>845</v>
      </c>
      <c r="H305" s="84">
        <f t="shared" si="14"/>
        <v>430.9</v>
      </c>
      <c r="I305" s="84">
        <v>430.9</v>
      </c>
      <c r="J305" s="84">
        <v>0</v>
      </c>
      <c r="K305" s="84">
        <v>0</v>
      </c>
      <c r="L305" s="84">
        <v>16</v>
      </c>
      <c r="M305" s="83" t="s">
        <v>839</v>
      </c>
      <c r="N305" s="83" t="s">
        <v>880</v>
      </c>
      <c r="O305" s="83" t="s">
        <v>862</v>
      </c>
      <c r="P305" s="83" t="s">
        <v>881</v>
      </c>
      <c r="Q305" s="271">
        <v>6</v>
      </c>
      <c r="R305" s="256"/>
      <c r="S305" s="256"/>
      <c r="T305" s="256"/>
    </row>
    <row r="306" s="41" customFormat="1" ht="409" hidden="1" customHeight="1" spans="1:20">
      <c r="A306" s="83"/>
      <c r="B306" s="83"/>
      <c r="C306" s="83"/>
      <c r="D306" s="83"/>
      <c r="E306" s="270"/>
      <c r="F306" s="83"/>
      <c r="G306" s="83"/>
      <c r="H306" s="84"/>
      <c r="I306" s="84"/>
      <c r="J306" s="84"/>
      <c r="K306" s="84"/>
      <c r="L306" s="84"/>
      <c r="M306" s="83"/>
      <c r="N306" s="83"/>
      <c r="O306" s="83"/>
      <c r="P306" s="83"/>
      <c r="Q306" s="272"/>
      <c r="R306" s="256"/>
      <c r="S306" s="256"/>
      <c r="T306" s="256"/>
    </row>
    <row r="307" s="41" customFormat="1" ht="409" hidden="1" customHeight="1" spans="1:20">
      <c r="A307" s="83">
        <v>10</v>
      </c>
      <c r="B307" s="83" t="s">
        <v>832</v>
      </c>
      <c r="C307" s="83" t="s">
        <v>882</v>
      </c>
      <c r="D307" s="83" t="s">
        <v>883</v>
      </c>
      <c r="E307" s="278" t="s">
        <v>884</v>
      </c>
      <c r="F307" s="83" t="s">
        <v>30</v>
      </c>
      <c r="G307" s="83" t="s">
        <v>845</v>
      </c>
      <c r="H307" s="84">
        <v>300</v>
      </c>
      <c r="I307" s="84">
        <v>300</v>
      </c>
      <c r="J307" s="84"/>
      <c r="K307" s="84"/>
      <c r="L307" s="84">
        <v>20</v>
      </c>
      <c r="M307" s="83" t="s">
        <v>839</v>
      </c>
      <c r="N307" s="279" t="s">
        <v>885</v>
      </c>
      <c r="O307" s="83" t="s">
        <v>841</v>
      </c>
      <c r="P307" s="62" t="s">
        <v>886</v>
      </c>
      <c r="Q307" s="256">
        <v>1</v>
      </c>
      <c r="R307" s="256"/>
      <c r="S307" s="256"/>
      <c r="T307" s="256"/>
    </row>
    <row r="308" s="41" customFormat="1" ht="409" hidden="1" customHeight="1" spans="1:20">
      <c r="A308" s="83">
        <v>11</v>
      </c>
      <c r="B308" s="83" t="s">
        <v>832</v>
      </c>
      <c r="C308" s="83" t="s">
        <v>887</v>
      </c>
      <c r="D308" s="83" t="s">
        <v>888</v>
      </c>
      <c r="E308" s="270" t="s">
        <v>889</v>
      </c>
      <c r="F308" s="83" t="s">
        <v>30</v>
      </c>
      <c r="G308" s="83" t="s">
        <v>890</v>
      </c>
      <c r="H308" s="84">
        <v>480.31</v>
      </c>
      <c r="I308" s="84">
        <v>480.31</v>
      </c>
      <c r="J308" s="84">
        <v>0</v>
      </c>
      <c r="K308" s="84">
        <v>0</v>
      </c>
      <c r="L308" s="84">
        <v>9.4</v>
      </c>
      <c r="M308" s="83" t="s">
        <v>851</v>
      </c>
      <c r="N308" s="83" t="s">
        <v>891</v>
      </c>
      <c r="O308" s="83" t="s">
        <v>862</v>
      </c>
      <c r="P308" s="83" t="s">
        <v>863</v>
      </c>
      <c r="Q308" s="271">
        <v>6</v>
      </c>
      <c r="R308" s="256"/>
      <c r="S308" s="256"/>
      <c r="T308" s="256"/>
    </row>
    <row r="309" s="41" customFormat="1" ht="100" hidden="1" customHeight="1" spans="1:20">
      <c r="A309" s="83"/>
      <c r="B309" s="83"/>
      <c r="C309" s="83"/>
      <c r="D309" s="83"/>
      <c r="E309" s="270"/>
      <c r="F309" s="83"/>
      <c r="G309" s="83"/>
      <c r="H309" s="84"/>
      <c r="I309" s="84"/>
      <c r="J309" s="84"/>
      <c r="K309" s="84"/>
      <c r="L309" s="84"/>
      <c r="M309" s="83"/>
      <c r="N309" s="83"/>
      <c r="O309" s="83"/>
      <c r="P309" s="83"/>
      <c r="Q309" s="272"/>
      <c r="R309" s="256"/>
      <c r="S309" s="256"/>
      <c r="T309" s="256"/>
    </row>
    <row r="310" s="41" customFormat="1" ht="409" hidden="1" customHeight="1" spans="1:20">
      <c r="A310" s="83">
        <v>12</v>
      </c>
      <c r="B310" s="83" t="s">
        <v>832</v>
      </c>
      <c r="C310" s="83" t="s">
        <v>892</v>
      </c>
      <c r="D310" s="83" t="s">
        <v>893</v>
      </c>
      <c r="E310" s="278" t="s">
        <v>894</v>
      </c>
      <c r="F310" s="83" t="s">
        <v>30</v>
      </c>
      <c r="G310" s="83" t="s">
        <v>895</v>
      </c>
      <c r="H310" s="84">
        <f>I310+J310+K310</f>
        <v>322</v>
      </c>
      <c r="I310" s="84">
        <v>322</v>
      </c>
      <c r="J310" s="84">
        <v>0</v>
      </c>
      <c r="K310" s="84">
        <v>0</v>
      </c>
      <c r="L310" s="84">
        <v>8.05</v>
      </c>
      <c r="M310" s="83" t="s">
        <v>851</v>
      </c>
      <c r="N310" s="279" t="s">
        <v>896</v>
      </c>
      <c r="O310" s="83" t="s">
        <v>841</v>
      </c>
      <c r="P310" s="83" t="s">
        <v>863</v>
      </c>
      <c r="Q310" s="256">
        <v>1</v>
      </c>
      <c r="R310" s="256"/>
      <c r="S310" s="256"/>
      <c r="T310" s="256"/>
    </row>
    <row r="311" s="41" customFormat="1" ht="409" hidden="1" customHeight="1" spans="1:20">
      <c r="A311" s="83">
        <v>13</v>
      </c>
      <c r="B311" s="83" t="s">
        <v>832</v>
      </c>
      <c r="C311" s="83" t="s">
        <v>897</v>
      </c>
      <c r="D311" s="83" t="s">
        <v>898</v>
      </c>
      <c r="E311" s="270" t="s">
        <v>899</v>
      </c>
      <c r="F311" s="83" t="s">
        <v>30</v>
      </c>
      <c r="G311" s="83" t="s">
        <v>900</v>
      </c>
      <c r="H311" s="280" t="s">
        <v>901</v>
      </c>
      <c r="I311" s="280">
        <v>3000</v>
      </c>
      <c r="J311" s="84"/>
      <c r="K311" s="84"/>
      <c r="L311" s="84">
        <v>280</v>
      </c>
      <c r="M311" s="83" t="s">
        <v>839</v>
      </c>
      <c r="N311" s="83" t="s">
        <v>902</v>
      </c>
      <c r="O311" s="83" t="s">
        <v>841</v>
      </c>
      <c r="P311" s="83"/>
      <c r="Q311" s="271">
        <v>3</v>
      </c>
      <c r="R311" s="256"/>
      <c r="S311" s="256"/>
      <c r="T311" s="256"/>
    </row>
    <row r="312" s="41" customFormat="1" ht="88" hidden="1" customHeight="1" spans="1:20">
      <c r="A312" s="83"/>
      <c r="B312" s="83"/>
      <c r="C312" s="83"/>
      <c r="D312" s="83"/>
      <c r="E312" s="270"/>
      <c r="F312" s="83"/>
      <c r="G312" s="83"/>
      <c r="H312" s="280"/>
      <c r="I312" s="280"/>
      <c r="J312" s="84"/>
      <c r="K312" s="84"/>
      <c r="L312" s="84"/>
      <c r="M312" s="83"/>
      <c r="N312" s="83"/>
      <c r="O312" s="83"/>
      <c r="P312" s="83"/>
      <c r="Q312" s="272"/>
      <c r="R312" s="256"/>
      <c r="S312" s="256"/>
      <c r="T312" s="256"/>
    </row>
    <row r="313" s="41" customFormat="1" ht="409" hidden="1" customHeight="1" spans="1:20">
      <c r="A313" s="83">
        <v>14</v>
      </c>
      <c r="B313" s="83" t="s">
        <v>832</v>
      </c>
      <c r="C313" s="83" t="s">
        <v>903</v>
      </c>
      <c r="D313" s="83" t="s">
        <v>904</v>
      </c>
      <c r="E313" s="278" t="s">
        <v>905</v>
      </c>
      <c r="F313" s="83" t="s">
        <v>30</v>
      </c>
      <c r="G313" s="83" t="s">
        <v>906</v>
      </c>
      <c r="H313" s="84">
        <v>440</v>
      </c>
      <c r="I313" s="84">
        <v>440</v>
      </c>
      <c r="J313" s="84">
        <v>0</v>
      </c>
      <c r="K313" s="84">
        <v>0</v>
      </c>
      <c r="L313" s="84">
        <v>43</v>
      </c>
      <c r="M313" s="83" t="s">
        <v>851</v>
      </c>
      <c r="N313" s="279" t="s">
        <v>907</v>
      </c>
      <c r="O313" s="83" t="s">
        <v>841</v>
      </c>
      <c r="P313" s="83" t="s">
        <v>908</v>
      </c>
      <c r="Q313" s="256">
        <v>2</v>
      </c>
      <c r="R313" s="256"/>
      <c r="S313" s="256"/>
      <c r="T313" s="256"/>
    </row>
    <row r="314" s="41" customFormat="1" ht="409" hidden="1" customHeight="1" spans="1:20">
      <c r="A314" s="83">
        <v>15</v>
      </c>
      <c r="B314" s="83" t="s">
        <v>832</v>
      </c>
      <c r="C314" s="83" t="s">
        <v>909</v>
      </c>
      <c r="D314" s="83" t="s">
        <v>910</v>
      </c>
      <c r="E314" s="270" t="s">
        <v>911</v>
      </c>
      <c r="F314" s="83" t="s">
        <v>30</v>
      </c>
      <c r="G314" s="83" t="s">
        <v>838</v>
      </c>
      <c r="H314" s="84">
        <v>2000</v>
      </c>
      <c r="I314" s="84">
        <v>2000</v>
      </c>
      <c r="J314" s="84">
        <v>0</v>
      </c>
      <c r="K314" s="84">
        <v>0</v>
      </c>
      <c r="L314" s="84">
        <v>500</v>
      </c>
      <c r="M314" s="83" t="s">
        <v>839</v>
      </c>
      <c r="N314" s="83" t="s">
        <v>912</v>
      </c>
      <c r="O314" s="83" t="s">
        <v>847</v>
      </c>
      <c r="P314" s="83"/>
      <c r="Q314" s="271">
        <v>6</v>
      </c>
      <c r="R314" s="256"/>
      <c r="S314" s="256"/>
      <c r="T314" s="256"/>
    </row>
    <row r="315" s="41" customFormat="1" ht="118" hidden="1" customHeight="1" spans="1:20">
      <c r="A315" s="83"/>
      <c r="B315" s="83"/>
      <c r="C315" s="83"/>
      <c r="D315" s="83"/>
      <c r="E315" s="270"/>
      <c r="F315" s="83"/>
      <c r="G315" s="83"/>
      <c r="H315" s="84"/>
      <c r="I315" s="84"/>
      <c r="J315" s="84"/>
      <c r="K315" s="84"/>
      <c r="L315" s="84"/>
      <c r="M315" s="83"/>
      <c r="N315" s="83"/>
      <c r="O315" s="83"/>
      <c r="P315" s="83"/>
      <c r="Q315" s="272"/>
      <c r="R315" s="256"/>
      <c r="S315" s="256"/>
      <c r="T315" s="256"/>
    </row>
    <row r="316" s="41" customFormat="1" ht="409" hidden="1" customHeight="1" spans="1:20">
      <c r="A316" s="83">
        <v>16</v>
      </c>
      <c r="B316" s="83" t="s">
        <v>832</v>
      </c>
      <c r="C316" s="83" t="s">
        <v>913</v>
      </c>
      <c r="D316" s="83" t="s">
        <v>914</v>
      </c>
      <c r="E316" s="278" t="s">
        <v>915</v>
      </c>
      <c r="F316" s="83" t="s">
        <v>30</v>
      </c>
      <c r="G316" s="83" t="s">
        <v>916</v>
      </c>
      <c r="H316" s="280">
        <v>1527.76</v>
      </c>
      <c r="I316" s="280">
        <v>1527.76</v>
      </c>
      <c r="J316" s="84"/>
      <c r="K316" s="84"/>
      <c r="L316" s="84">
        <v>100</v>
      </c>
      <c r="M316" s="83" t="s">
        <v>839</v>
      </c>
      <c r="N316" s="77" t="s">
        <v>917</v>
      </c>
      <c r="O316" s="83" t="s">
        <v>841</v>
      </c>
      <c r="P316" s="72"/>
      <c r="Q316" s="256">
        <v>3</v>
      </c>
      <c r="R316" s="256"/>
      <c r="S316" s="256"/>
      <c r="T316" s="256"/>
    </row>
    <row r="317" s="41" customFormat="1" ht="409" hidden="1" customHeight="1" spans="1:20">
      <c r="A317" s="83">
        <v>17</v>
      </c>
      <c r="B317" s="83" t="s">
        <v>832</v>
      </c>
      <c r="C317" s="83" t="s">
        <v>918</v>
      </c>
      <c r="D317" s="83" t="s">
        <v>919</v>
      </c>
      <c r="E317" s="270" t="s">
        <v>920</v>
      </c>
      <c r="F317" s="83" t="s">
        <v>30</v>
      </c>
      <c r="G317" s="83" t="s">
        <v>921</v>
      </c>
      <c r="H317" s="84">
        <v>720</v>
      </c>
      <c r="I317" s="84">
        <v>720</v>
      </c>
      <c r="J317" s="84"/>
      <c r="K317" s="84"/>
      <c r="L317" s="84">
        <v>120</v>
      </c>
      <c r="M317" s="83" t="s">
        <v>851</v>
      </c>
      <c r="N317" s="83" t="s">
        <v>922</v>
      </c>
      <c r="O317" s="83" t="s">
        <v>841</v>
      </c>
      <c r="P317" s="83"/>
      <c r="Q317" s="271">
        <v>3</v>
      </c>
      <c r="R317" s="256"/>
      <c r="S317" s="256"/>
      <c r="T317" s="256"/>
    </row>
    <row r="318" s="41" customFormat="1" ht="200" hidden="1" customHeight="1" spans="1:20">
      <c r="A318" s="83"/>
      <c r="B318" s="83"/>
      <c r="C318" s="83"/>
      <c r="D318" s="83"/>
      <c r="E318" s="270"/>
      <c r="F318" s="83"/>
      <c r="G318" s="83"/>
      <c r="H318" s="84"/>
      <c r="I318" s="84"/>
      <c r="J318" s="84"/>
      <c r="K318" s="84"/>
      <c r="L318" s="84"/>
      <c r="M318" s="83"/>
      <c r="N318" s="83"/>
      <c r="O318" s="83"/>
      <c r="P318" s="83"/>
      <c r="Q318" s="272"/>
      <c r="R318" s="256"/>
      <c r="S318" s="256"/>
      <c r="T318" s="256"/>
    </row>
    <row r="319" s="40" customFormat="1" ht="94" hidden="1" customHeight="1" spans="1:20">
      <c r="A319" s="250" t="s">
        <v>186</v>
      </c>
      <c r="B319" s="250"/>
      <c r="C319" s="250"/>
      <c r="D319" s="250"/>
      <c r="E319" s="177" t="s">
        <v>923</v>
      </c>
      <c r="F319" s="250"/>
      <c r="G319" s="250"/>
      <c r="H319" s="268">
        <f t="shared" ref="H319:L319" si="15">SUM(H320:H338)</f>
        <v>9783.471026</v>
      </c>
      <c r="I319" s="268">
        <f t="shared" si="15"/>
        <v>9615.771026</v>
      </c>
      <c r="J319" s="268">
        <f t="shared" si="15"/>
        <v>0</v>
      </c>
      <c r="K319" s="268">
        <f t="shared" si="15"/>
        <v>167.7</v>
      </c>
      <c r="L319" s="268">
        <f t="shared" si="15"/>
        <v>1482.74</v>
      </c>
      <c r="M319" s="269" t="s">
        <v>233</v>
      </c>
      <c r="N319" s="250"/>
      <c r="O319" s="250"/>
      <c r="P319" s="250"/>
      <c r="Q319" s="256"/>
      <c r="R319" s="256"/>
      <c r="S319" s="256"/>
      <c r="T319" s="256"/>
    </row>
    <row r="320" s="41" customFormat="1" ht="409" hidden="1" customHeight="1" spans="1:20">
      <c r="A320" s="83">
        <v>18</v>
      </c>
      <c r="B320" s="83" t="s">
        <v>832</v>
      </c>
      <c r="C320" s="83" t="s">
        <v>924</v>
      </c>
      <c r="D320" s="83" t="s">
        <v>925</v>
      </c>
      <c r="E320" s="270" t="s">
        <v>926</v>
      </c>
      <c r="F320" s="83" t="s">
        <v>30</v>
      </c>
      <c r="G320" s="83" t="s">
        <v>845</v>
      </c>
      <c r="H320" s="84">
        <v>276.471026</v>
      </c>
      <c r="I320" s="84">
        <v>276.471026</v>
      </c>
      <c r="J320" s="84">
        <v>0</v>
      </c>
      <c r="K320" s="84">
        <v>0</v>
      </c>
      <c r="L320" s="84">
        <v>10</v>
      </c>
      <c r="M320" s="83" t="s">
        <v>233</v>
      </c>
      <c r="N320" s="83" t="s">
        <v>927</v>
      </c>
      <c r="O320" s="83" t="s">
        <v>862</v>
      </c>
      <c r="P320" s="83" t="s">
        <v>928</v>
      </c>
      <c r="Q320" s="271"/>
      <c r="R320" s="271">
        <v>1</v>
      </c>
      <c r="S320" s="271"/>
      <c r="T320" s="271"/>
    </row>
    <row r="321" s="41" customFormat="1" ht="204" hidden="1" customHeight="1" spans="1:20">
      <c r="A321" s="83"/>
      <c r="B321" s="83"/>
      <c r="C321" s="83"/>
      <c r="D321" s="83"/>
      <c r="E321" s="270"/>
      <c r="F321" s="83"/>
      <c r="G321" s="83"/>
      <c r="H321" s="84"/>
      <c r="I321" s="84"/>
      <c r="J321" s="84"/>
      <c r="K321" s="84"/>
      <c r="L321" s="84"/>
      <c r="M321" s="83"/>
      <c r="N321" s="83"/>
      <c r="O321" s="83"/>
      <c r="P321" s="83"/>
      <c r="Q321" s="272"/>
      <c r="R321" s="272"/>
      <c r="S321" s="272"/>
      <c r="T321" s="272"/>
    </row>
    <row r="322" s="41" customFormat="1" ht="336" hidden="1" customHeight="1" spans="1:20">
      <c r="A322" s="83">
        <v>19</v>
      </c>
      <c r="B322" s="83" t="s">
        <v>832</v>
      </c>
      <c r="C322" s="83" t="s">
        <v>929</v>
      </c>
      <c r="D322" s="83" t="s">
        <v>930</v>
      </c>
      <c r="E322" s="278" t="s">
        <v>931</v>
      </c>
      <c r="F322" s="83" t="s">
        <v>30</v>
      </c>
      <c r="G322" s="83" t="s">
        <v>838</v>
      </c>
      <c r="H322" s="84">
        <v>605</v>
      </c>
      <c r="I322" s="84">
        <v>605</v>
      </c>
      <c r="J322" s="84">
        <v>0</v>
      </c>
      <c r="K322" s="84">
        <v>0</v>
      </c>
      <c r="L322" s="84">
        <v>14</v>
      </c>
      <c r="M322" s="83" t="s">
        <v>233</v>
      </c>
      <c r="N322" s="279" t="s">
        <v>932</v>
      </c>
      <c r="O322" s="83" t="s">
        <v>862</v>
      </c>
      <c r="P322" s="83" t="s">
        <v>933</v>
      </c>
      <c r="Q322" s="256"/>
      <c r="R322" s="256">
        <v>1</v>
      </c>
      <c r="S322" s="256"/>
      <c r="T322" s="256"/>
    </row>
    <row r="323" s="41" customFormat="1" ht="332" hidden="1" customHeight="1" spans="1:20">
      <c r="A323" s="83">
        <v>20</v>
      </c>
      <c r="B323" s="83" t="s">
        <v>832</v>
      </c>
      <c r="C323" s="83" t="s">
        <v>934</v>
      </c>
      <c r="D323" s="83" t="s">
        <v>910</v>
      </c>
      <c r="E323" s="278" t="s">
        <v>935</v>
      </c>
      <c r="F323" s="83" t="s">
        <v>30</v>
      </c>
      <c r="G323" s="83" t="s">
        <v>838</v>
      </c>
      <c r="H323" s="84">
        <v>566</v>
      </c>
      <c r="I323" s="84">
        <v>398.3</v>
      </c>
      <c r="J323" s="84"/>
      <c r="K323" s="84">
        <v>167.7</v>
      </c>
      <c r="L323" s="84">
        <v>179.74</v>
      </c>
      <c r="M323" s="83"/>
      <c r="N323" s="279" t="s">
        <v>936</v>
      </c>
      <c r="O323" s="83" t="s">
        <v>862</v>
      </c>
      <c r="P323" s="83"/>
      <c r="Q323" s="256"/>
      <c r="R323" s="256">
        <v>6</v>
      </c>
      <c r="S323" s="256"/>
      <c r="T323" s="256"/>
    </row>
    <row r="324" s="41" customFormat="1" ht="274" hidden="1" customHeight="1" spans="1:20">
      <c r="A324" s="83">
        <v>21</v>
      </c>
      <c r="B324" s="83" t="s">
        <v>832</v>
      </c>
      <c r="C324" s="83" t="s">
        <v>937</v>
      </c>
      <c r="D324" s="83" t="s">
        <v>843</v>
      </c>
      <c r="E324" s="278" t="s">
        <v>938</v>
      </c>
      <c r="F324" s="83" t="s">
        <v>30</v>
      </c>
      <c r="G324" s="83" t="s">
        <v>921</v>
      </c>
      <c r="H324" s="84">
        <f>I324+J324+K324</f>
        <v>120</v>
      </c>
      <c r="I324" s="84">
        <v>120</v>
      </c>
      <c r="J324" s="84">
        <v>0</v>
      </c>
      <c r="K324" s="84">
        <v>0</v>
      </c>
      <c r="L324" s="84">
        <v>30</v>
      </c>
      <c r="M324" s="83" t="s">
        <v>233</v>
      </c>
      <c r="N324" s="279" t="s">
        <v>939</v>
      </c>
      <c r="O324" s="83" t="s">
        <v>841</v>
      </c>
      <c r="P324" s="83" t="s">
        <v>863</v>
      </c>
      <c r="Q324" s="256"/>
      <c r="R324" s="256">
        <v>6</v>
      </c>
      <c r="S324" s="256"/>
      <c r="T324" s="256"/>
    </row>
    <row r="325" s="41" customFormat="1" ht="228" hidden="1" customHeight="1" spans="1:20">
      <c r="A325" s="83">
        <v>22</v>
      </c>
      <c r="B325" s="83" t="s">
        <v>832</v>
      </c>
      <c r="C325" s="83" t="s">
        <v>940</v>
      </c>
      <c r="D325" s="83" t="s">
        <v>941</v>
      </c>
      <c r="E325" s="278" t="s">
        <v>942</v>
      </c>
      <c r="F325" s="83" t="s">
        <v>30</v>
      </c>
      <c r="G325" s="83" t="s">
        <v>845</v>
      </c>
      <c r="H325" s="84">
        <v>800</v>
      </c>
      <c r="I325" s="84">
        <v>800</v>
      </c>
      <c r="J325" s="84"/>
      <c r="K325" s="84"/>
      <c r="L325" s="84">
        <v>240</v>
      </c>
      <c r="M325" s="83"/>
      <c r="N325" s="279" t="s">
        <v>943</v>
      </c>
      <c r="O325" s="83" t="s">
        <v>841</v>
      </c>
      <c r="P325" s="83"/>
      <c r="Q325" s="256"/>
      <c r="R325" s="256">
        <v>1</v>
      </c>
      <c r="S325" s="256"/>
      <c r="T325" s="256"/>
    </row>
    <row r="326" s="41" customFormat="1" ht="409" hidden="1" customHeight="1" spans="1:20">
      <c r="A326" s="83">
        <v>23</v>
      </c>
      <c r="B326" s="83" t="s">
        <v>832</v>
      </c>
      <c r="C326" s="83" t="s">
        <v>944</v>
      </c>
      <c r="D326" s="83" t="s">
        <v>945</v>
      </c>
      <c r="E326" s="278" t="s">
        <v>946</v>
      </c>
      <c r="F326" s="83" t="s">
        <v>30</v>
      </c>
      <c r="G326" s="83" t="s">
        <v>845</v>
      </c>
      <c r="H326" s="84">
        <v>2300</v>
      </c>
      <c r="I326" s="84">
        <v>2300</v>
      </c>
      <c r="J326" s="84"/>
      <c r="K326" s="84"/>
      <c r="L326" s="84">
        <v>300</v>
      </c>
      <c r="M326" s="83"/>
      <c r="N326" s="279" t="s">
        <v>947</v>
      </c>
      <c r="O326" s="83" t="s">
        <v>841</v>
      </c>
      <c r="P326" s="83"/>
      <c r="Q326" s="256"/>
      <c r="R326" s="256">
        <v>1</v>
      </c>
      <c r="S326" s="256"/>
      <c r="T326" s="256"/>
    </row>
    <row r="327" s="41" customFormat="1" ht="324" hidden="1" customHeight="1" spans="1:20">
      <c r="A327" s="83">
        <v>24</v>
      </c>
      <c r="B327" s="83" t="s">
        <v>832</v>
      </c>
      <c r="C327" s="83" t="s">
        <v>948</v>
      </c>
      <c r="D327" s="83" t="s">
        <v>949</v>
      </c>
      <c r="E327" s="278" t="s">
        <v>950</v>
      </c>
      <c r="F327" s="83" t="s">
        <v>30</v>
      </c>
      <c r="G327" s="83" t="s">
        <v>921</v>
      </c>
      <c r="H327" s="84">
        <v>220</v>
      </c>
      <c r="I327" s="84">
        <v>220</v>
      </c>
      <c r="J327" s="84">
        <v>0</v>
      </c>
      <c r="K327" s="84">
        <v>0</v>
      </c>
      <c r="L327" s="84">
        <v>80</v>
      </c>
      <c r="M327" s="83"/>
      <c r="N327" s="279" t="s">
        <v>951</v>
      </c>
      <c r="O327" s="83" t="s">
        <v>841</v>
      </c>
      <c r="P327" s="83"/>
      <c r="Q327" s="256"/>
      <c r="R327" s="256">
        <v>1</v>
      </c>
      <c r="S327" s="256"/>
      <c r="T327" s="256"/>
    </row>
    <row r="328" s="41" customFormat="1" ht="409" hidden="1" customHeight="1" spans="1:20">
      <c r="A328" s="83">
        <v>25</v>
      </c>
      <c r="B328" s="83" t="s">
        <v>832</v>
      </c>
      <c r="C328" s="83" t="s">
        <v>952</v>
      </c>
      <c r="D328" s="83" t="s">
        <v>953</v>
      </c>
      <c r="E328" s="270" t="s">
        <v>954</v>
      </c>
      <c r="F328" s="83" t="s">
        <v>30</v>
      </c>
      <c r="G328" s="83" t="s">
        <v>895</v>
      </c>
      <c r="H328" s="84">
        <v>163</v>
      </c>
      <c r="I328" s="84">
        <v>163</v>
      </c>
      <c r="J328" s="84">
        <v>0</v>
      </c>
      <c r="K328" s="84">
        <v>0</v>
      </c>
      <c r="L328" s="84">
        <v>50</v>
      </c>
      <c r="M328" s="83" t="s">
        <v>233</v>
      </c>
      <c r="N328" s="83" t="s">
        <v>955</v>
      </c>
      <c r="O328" s="83" t="s">
        <v>862</v>
      </c>
      <c r="P328" s="83"/>
      <c r="Q328" s="256"/>
      <c r="R328" s="271">
        <v>6</v>
      </c>
      <c r="S328" s="256"/>
      <c r="T328" s="256"/>
    </row>
    <row r="329" s="41" customFormat="1" ht="198" hidden="1" customHeight="1" spans="1:20">
      <c r="A329" s="83"/>
      <c r="B329" s="83"/>
      <c r="C329" s="83"/>
      <c r="D329" s="83"/>
      <c r="E329" s="270"/>
      <c r="F329" s="83"/>
      <c r="G329" s="83"/>
      <c r="H329" s="84"/>
      <c r="I329" s="84"/>
      <c r="J329" s="84"/>
      <c r="K329" s="84"/>
      <c r="L329" s="84"/>
      <c r="M329" s="83"/>
      <c r="N329" s="83"/>
      <c r="O329" s="83"/>
      <c r="P329" s="83"/>
      <c r="Q329" s="256"/>
      <c r="R329" s="272"/>
      <c r="S329" s="256"/>
      <c r="T329" s="256"/>
    </row>
    <row r="330" s="41" customFormat="1" ht="409" hidden="1" customHeight="1" spans="1:20">
      <c r="A330" s="83">
        <v>26</v>
      </c>
      <c r="B330" s="83" t="s">
        <v>832</v>
      </c>
      <c r="C330" s="83" t="s">
        <v>956</v>
      </c>
      <c r="D330" s="83" t="s">
        <v>957</v>
      </c>
      <c r="E330" s="270" t="s">
        <v>958</v>
      </c>
      <c r="F330" s="83" t="s">
        <v>30</v>
      </c>
      <c r="G330" s="83" t="s">
        <v>895</v>
      </c>
      <c r="H330" s="84">
        <v>284</v>
      </c>
      <c r="I330" s="84">
        <v>284</v>
      </c>
      <c r="J330" s="84">
        <v>0</v>
      </c>
      <c r="K330" s="84">
        <v>0</v>
      </c>
      <c r="L330" s="84">
        <v>26</v>
      </c>
      <c r="M330" s="83" t="s">
        <v>233</v>
      </c>
      <c r="N330" s="83" t="s">
        <v>959</v>
      </c>
      <c r="O330" s="83" t="s">
        <v>862</v>
      </c>
      <c r="P330" s="83"/>
      <c r="Q330" s="256"/>
      <c r="R330" s="271">
        <v>6</v>
      </c>
      <c r="S330" s="256"/>
      <c r="T330" s="256"/>
    </row>
    <row r="331" s="41" customFormat="1" ht="92" hidden="1" customHeight="1" spans="1:20">
      <c r="A331" s="83"/>
      <c r="B331" s="83"/>
      <c r="C331" s="83"/>
      <c r="D331" s="83"/>
      <c r="E331" s="270"/>
      <c r="F331" s="83"/>
      <c r="G331" s="83"/>
      <c r="H331" s="84"/>
      <c r="I331" s="84"/>
      <c r="J331" s="84"/>
      <c r="K331" s="84"/>
      <c r="L331" s="84"/>
      <c r="M331" s="83"/>
      <c r="N331" s="83"/>
      <c r="O331" s="83"/>
      <c r="P331" s="83"/>
      <c r="Q331" s="256"/>
      <c r="R331" s="272"/>
      <c r="S331" s="256"/>
      <c r="T331" s="256"/>
    </row>
    <row r="332" s="41" customFormat="1" ht="409" hidden="1" customHeight="1" spans="1:20">
      <c r="A332" s="83">
        <v>27</v>
      </c>
      <c r="B332" s="83" t="s">
        <v>832</v>
      </c>
      <c r="C332" s="83" t="s">
        <v>960</v>
      </c>
      <c r="D332" s="83" t="s">
        <v>961</v>
      </c>
      <c r="E332" s="278" t="s">
        <v>962</v>
      </c>
      <c r="F332" s="83" t="s">
        <v>30</v>
      </c>
      <c r="G332" s="83" t="s">
        <v>963</v>
      </c>
      <c r="H332" s="84">
        <v>600</v>
      </c>
      <c r="I332" s="84">
        <v>600</v>
      </c>
      <c r="J332" s="84">
        <v>0</v>
      </c>
      <c r="K332" s="84">
        <v>0</v>
      </c>
      <c r="L332" s="84">
        <v>200</v>
      </c>
      <c r="M332" s="83" t="s">
        <v>233</v>
      </c>
      <c r="N332" s="279" t="s">
        <v>964</v>
      </c>
      <c r="O332" s="83" t="s">
        <v>841</v>
      </c>
      <c r="P332" s="83"/>
      <c r="Q332" s="256"/>
      <c r="R332" s="256">
        <v>1</v>
      </c>
      <c r="S332" s="256"/>
      <c r="T332" s="256"/>
    </row>
    <row r="333" s="41" customFormat="1" ht="409" hidden="1" customHeight="1" spans="1:20">
      <c r="A333" s="83">
        <v>28</v>
      </c>
      <c r="B333" s="83" t="s">
        <v>832</v>
      </c>
      <c r="C333" s="83" t="s">
        <v>965</v>
      </c>
      <c r="D333" s="83" t="s">
        <v>966</v>
      </c>
      <c r="E333" s="270" t="s">
        <v>967</v>
      </c>
      <c r="F333" s="83" t="s">
        <v>30</v>
      </c>
      <c r="G333" s="83" t="s">
        <v>968</v>
      </c>
      <c r="H333" s="84">
        <v>484</v>
      </c>
      <c r="I333" s="84">
        <v>484</v>
      </c>
      <c r="J333" s="84">
        <v>0</v>
      </c>
      <c r="K333" s="84">
        <v>0</v>
      </c>
      <c r="L333" s="84">
        <v>15</v>
      </c>
      <c r="M333" s="83" t="s">
        <v>233</v>
      </c>
      <c r="N333" s="83" t="s">
        <v>969</v>
      </c>
      <c r="O333" s="83" t="s">
        <v>862</v>
      </c>
      <c r="P333" s="83"/>
      <c r="Q333" s="256"/>
      <c r="R333" s="271">
        <v>6</v>
      </c>
      <c r="S333" s="256"/>
      <c r="T333" s="256"/>
    </row>
    <row r="334" s="41" customFormat="1" ht="409" hidden="1" customHeight="1" spans="1:20">
      <c r="A334" s="83"/>
      <c r="B334" s="83"/>
      <c r="C334" s="83"/>
      <c r="D334" s="83"/>
      <c r="E334" s="270"/>
      <c r="F334" s="83"/>
      <c r="G334" s="83"/>
      <c r="H334" s="84"/>
      <c r="I334" s="84"/>
      <c r="J334" s="84"/>
      <c r="K334" s="84"/>
      <c r="L334" s="84"/>
      <c r="M334" s="83"/>
      <c r="N334" s="83"/>
      <c r="O334" s="83"/>
      <c r="P334" s="83"/>
      <c r="Q334" s="256"/>
      <c r="R334" s="272"/>
      <c r="S334" s="256"/>
      <c r="T334" s="256"/>
    </row>
    <row r="335" s="41" customFormat="1" ht="409" hidden="1" customHeight="1" spans="1:20">
      <c r="A335" s="83">
        <v>29</v>
      </c>
      <c r="B335" s="83" t="s">
        <v>832</v>
      </c>
      <c r="C335" s="83" t="s">
        <v>970</v>
      </c>
      <c r="D335" s="83" t="s">
        <v>971</v>
      </c>
      <c r="E335" s="278" t="s">
        <v>972</v>
      </c>
      <c r="F335" s="83" t="s">
        <v>30</v>
      </c>
      <c r="G335" s="83" t="s">
        <v>968</v>
      </c>
      <c r="H335" s="72">
        <v>900</v>
      </c>
      <c r="I335" s="72">
        <v>900</v>
      </c>
      <c r="J335" s="72">
        <v>0</v>
      </c>
      <c r="K335" s="72">
        <v>0</v>
      </c>
      <c r="L335" s="72">
        <v>90</v>
      </c>
      <c r="M335" s="83"/>
      <c r="N335" s="279" t="s">
        <v>973</v>
      </c>
      <c r="O335" s="83" t="s">
        <v>847</v>
      </c>
      <c r="P335" s="83"/>
      <c r="Q335" s="256"/>
      <c r="R335" s="256">
        <v>1</v>
      </c>
      <c r="S335" s="256"/>
      <c r="T335" s="256"/>
    </row>
    <row r="336" s="41" customFormat="1" ht="409" hidden="1" customHeight="1" spans="1:20">
      <c r="A336" s="83">
        <v>30</v>
      </c>
      <c r="B336" s="83" t="s">
        <v>832</v>
      </c>
      <c r="C336" s="83" t="s">
        <v>974</v>
      </c>
      <c r="D336" s="83" t="s">
        <v>971</v>
      </c>
      <c r="E336" s="278" t="s">
        <v>975</v>
      </c>
      <c r="F336" s="83" t="s">
        <v>30</v>
      </c>
      <c r="G336" s="83" t="s">
        <v>968</v>
      </c>
      <c r="H336" s="72">
        <v>850</v>
      </c>
      <c r="I336" s="72">
        <v>850</v>
      </c>
      <c r="J336" s="72">
        <v>0</v>
      </c>
      <c r="K336" s="72">
        <v>0</v>
      </c>
      <c r="L336" s="72">
        <v>85</v>
      </c>
      <c r="M336" s="83"/>
      <c r="N336" s="279" t="s">
        <v>973</v>
      </c>
      <c r="O336" s="83" t="s">
        <v>847</v>
      </c>
      <c r="P336" s="281"/>
      <c r="Q336" s="256"/>
      <c r="R336" s="256">
        <v>1</v>
      </c>
      <c r="S336" s="256"/>
      <c r="T336" s="256"/>
    </row>
    <row r="337" s="41" customFormat="1" ht="409" hidden="1" customHeight="1" spans="1:20">
      <c r="A337" s="83">
        <v>31</v>
      </c>
      <c r="B337" s="83" t="s">
        <v>832</v>
      </c>
      <c r="C337" s="83" t="s">
        <v>976</v>
      </c>
      <c r="D337" s="83" t="s">
        <v>977</v>
      </c>
      <c r="E337" s="278" t="s">
        <v>978</v>
      </c>
      <c r="F337" s="83" t="s">
        <v>30</v>
      </c>
      <c r="G337" s="83" t="s">
        <v>968</v>
      </c>
      <c r="H337" s="84">
        <v>1435</v>
      </c>
      <c r="I337" s="84">
        <v>1435</v>
      </c>
      <c r="J337" s="84">
        <v>0</v>
      </c>
      <c r="K337" s="84">
        <v>0</v>
      </c>
      <c r="L337" s="84">
        <v>145</v>
      </c>
      <c r="M337" s="72"/>
      <c r="N337" s="279" t="s">
        <v>979</v>
      </c>
      <c r="O337" s="83" t="s">
        <v>841</v>
      </c>
      <c r="P337" s="83"/>
      <c r="Q337" s="256"/>
      <c r="R337" s="256">
        <v>6</v>
      </c>
      <c r="S337" s="256"/>
      <c r="T337" s="256"/>
    </row>
    <row r="338" s="41" customFormat="1" ht="294" hidden="1" customHeight="1" spans="1:20">
      <c r="A338" s="83">
        <v>32</v>
      </c>
      <c r="B338" s="83" t="s">
        <v>832</v>
      </c>
      <c r="C338" s="83" t="s">
        <v>980</v>
      </c>
      <c r="D338" s="83" t="s">
        <v>981</v>
      </c>
      <c r="E338" s="278" t="s">
        <v>982</v>
      </c>
      <c r="F338" s="83" t="s">
        <v>30</v>
      </c>
      <c r="G338" s="83" t="s">
        <v>968</v>
      </c>
      <c r="H338" s="84">
        <v>180</v>
      </c>
      <c r="I338" s="84">
        <v>180</v>
      </c>
      <c r="J338" s="84">
        <v>0</v>
      </c>
      <c r="K338" s="84">
        <v>0</v>
      </c>
      <c r="L338" s="84">
        <v>18</v>
      </c>
      <c r="M338" s="72"/>
      <c r="N338" s="279" t="s">
        <v>983</v>
      </c>
      <c r="O338" s="83" t="s">
        <v>841</v>
      </c>
      <c r="P338" s="83"/>
      <c r="Q338" s="256"/>
      <c r="R338" s="256">
        <v>1</v>
      </c>
      <c r="S338" s="256"/>
      <c r="T338" s="256"/>
    </row>
    <row r="339" s="40" customFormat="1" ht="90" hidden="1" customHeight="1" spans="1:20">
      <c r="A339" s="250" t="s">
        <v>984</v>
      </c>
      <c r="B339" s="250"/>
      <c r="C339" s="250"/>
      <c r="D339" s="250"/>
      <c r="E339" s="177" t="s">
        <v>985</v>
      </c>
      <c r="F339" s="250"/>
      <c r="G339" s="250"/>
      <c r="H339" s="268">
        <f t="shared" ref="H339:L339" si="16">SUM(H340:H359)</f>
        <v>10879.78</v>
      </c>
      <c r="I339" s="268">
        <f t="shared" si="16"/>
        <v>11246.78</v>
      </c>
      <c r="J339" s="268">
        <f t="shared" si="16"/>
        <v>0</v>
      </c>
      <c r="K339" s="268">
        <f t="shared" si="16"/>
        <v>0</v>
      </c>
      <c r="L339" s="268">
        <f t="shared" si="16"/>
        <v>1847</v>
      </c>
      <c r="M339" s="269" t="s">
        <v>233</v>
      </c>
      <c r="N339" s="250"/>
      <c r="O339" s="250"/>
      <c r="P339" s="250"/>
      <c r="Q339" s="256"/>
      <c r="R339" s="256"/>
      <c r="S339" s="256"/>
      <c r="T339" s="256"/>
    </row>
    <row r="340" s="41" customFormat="1" ht="300" hidden="1" customHeight="1" spans="1:20">
      <c r="A340" s="83">
        <v>33</v>
      </c>
      <c r="B340" s="83" t="s">
        <v>832</v>
      </c>
      <c r="C340" s="83" t="s">
        <v>986</v>
      </c>
      <c r="D340" s="83" t="s">
        <v>987</v>
      </c>
      <c r="E340" s="278" t="s">
        <v>988</v>
      </c>
      <c r="F340" s="83" t="s">
        <v>30</v>
      </c>
      <c r="G340" s="83" t="s">
        <v>989</v>
      </c>
      <c r="H340" s="84">
        <f>I340+J340+K340</f>
        <v>388.62</v>
      </c>
      <c r="I340" s="84">
        <v>388.62</v>
      </c>
      <c r="J340" s="84">
        <v>0</v>
      </c>
      <c r="K340" s="84">
        <v>0</v>
      </c>
      <c r="L340" s="84">
        <v>10</v>
      </c>
      <c r="M340" s="83" t="s">
        <v>233</v>
      </c>
      <c r="N340" s="83" t="s">
        <v>990</v>
      </c>
      <c r="O340" s="83" t="s">
        <v>862</v>
      </c>
      <c r="P340" s="83" t="s">
        <v>991</v>
      </c>
      <c r="Q340" s="256"/>
      <c r="R340" s="256"/>
      <c r="S340" s="256">
        <v>2</v>
      </c>
      <c r="T340" s="256"/>
    </row>
    <row r="341" s="41" customFormat="1" ht="230" hidden="1" customHeight="1" spans="1:20">
      <c r="A341" s="83">
        <v>34</v>
      </c>
      <c r="B341" s="83" t="s">
        <v>832</v>
      </c>
      <c r="C341" s="83" t="s">
        <v>992</v>
      </c>
      <c r="D341" s="83" t="s">
        <v>993</v>
      </c>
      <c r="E341" s="278" t="s">
        <v>994</v>
      </c>
      <c r="F341" s="83" t="s">
        <v>30</v>
      </c>
      <c r="G341" s="83" t="s">
        <v>845</v>
      </c>
      <c r="H341" s="84">
        <v>227</v>
      </c>
      <c r="I341" s="84">
        <v>227</v>
      </c>
      <c r="J341" s="84">
        <v>0</v>
      </c>
      <c r="K341" s="84">
        <v>0</v>
      </c>
      <c r="L341" s="84">
        <v>9</v>
      </c>
      <c r="M341" s="83" t="s">
        <v>233</v>
      </c>
      <c r="N341" s="83" t="s">
        <v>995</v>
      </c>
      <c r="O341" s="83" t="s">
        <v>862</v>
      </c>
      <c r="P341" s="83" t="s">
        <v>996</v>
      </c>
      <c r="Q341" s="256"/>
      <c r="R341" s="256"/>
      <c r="S341" s="256">
        <v>1</v>
      </c>
      <c r="T341" s="256"/>
    </row>
    <row r="342" s="41" customFormat="1" ht="300" hidden="1" customHeight="1" spans="1:20">
      <c r="A342" s="83">
        <v>35</v>
      </c>
      <c r="B342" s="83" t="s">
        <v>832</v>
      </c>
      <c r="C342" s="83" t="s">
        <v>997</v>
      </c>
      <c r="D342" s="83" t="s">
        <v>998</v>
      </c>
      <c r="E342" s="278" t="s">
        <v>999</v>
      </c>
      <c r="F342" s="83" t="s">
        <v>30</v>
      </c>
      <c r="G342" s="83" t="s">
        <v>921</v>
      </c>
      <c r="H342" s="84">
        <v>343</v>
      </c>
      <c r="I342" s="84">
        <v>343</v>
      </c>
      <c r="J342" s="84">
        <v>0</v>
      </c>
      <c r="K342" s="84">
        <v>0</v>
      </c>
      <c r="L342" s="84">
        <v>8</v>
      </c>
      <c r="M342" s="83" t="s">
        <v>233</v>
      </c>
      <c r="N342" s="83" t="s">
        <v>1000</v>
      </c>
      <c r="O342" s="83" t="s">
        <v>862</v>
      </c>
      <c r="P342" s="83" t="s">
        <v>1001</v>
      </c>
      <c r="Q342" s="256"/>
      <c r="R342" s="256"/>
      <c r="S342" s="256">
        <v>1</v>
      </c>
      <c r="T342" s="256"/>
    </row>
    <row r="343" s="42" customFormat="1" ht="409" hidden="1" customHeight="1" spans="1:20">
      <c r="A343" s="83">
        <v>36</v>
      </c>
      <c r="B343" s="83" t="s">
        <v>832</v>
      </c>
      <c r="C343" s="83" t="s">
        <v>1002</v>
      </c>
      <c r="D343" s="83" t="s">
        <v>1003</v>
      </c>
      <c r="E343" s="270" t="s">
        <v>1004</v>
      </c>
      <c r="F343" s="83" t="s">
        <v>30</v>
      </c>
      <c r="G343" s="83" t="s">
        <v>895</v>
      </c>
      <c r="H343" s="84">
        <v>1096</v>
      </c>
      <c r="I343" s="84">
        <v>1096</v>
      </c>
      <c r="J343" s="84">
        <v>0</v>
      </c>
      <c r="K343" s="84">
        <v>0</v>
      </c>
      <c r="L343" s="84">
        <v>100</v>
      </c>
      <c r="M343" s="83"/>
      <c r="N343" s="83" t="s">
        <v>1005</v>
      </c>
      <c r="O343" s="83" t="s">
        <v>862</v>
      </c>
      <c r="P343" s="83" t="s">
        <v>863</v>
      </c>
      <c r="Q343" s="256"/>
      <c r="R343" s="256"/>
      <c r="S343" s="271">
        <v>2</v>
      </c>
      <c r="T343" s="256"/>
    </row>
    <row r="344" s="42" customFormat="1" ht="84" hidden="1" customHeight="1" spans="1:20">
      <c r="A344" s="83"/>
      <c r="B344" s="83"/>
      <c r="C344" s="83"/>
      <c r="D344" s="83"/>
      <c r="E344" s="270"/>
      <c r="F344" s="83"/>
      <c r="G344" s="83"/>
      <c r="H344" s="84"/>
      <c r="I344" s="84"/>
      <c r="J344" s="84"/>
      <c r="K344" s="84"/>
      <c r="L344" s="84"/>
      <c r="M344" s="83"/>
      <c r="N344" s="83"/>
      <c r="O344" s="83"/>
      <c r="P344" s="83"/>
      <c r="Q344" s="256"/>
      <c r="R344" s="256"/>
      <c r="S344" s="272"/>
      <c r="T344" s="256"/>
    </row>
    <row r="345" s="42" customFormat="1" ht="409" hidden="1" customHeight="1" spans="1:20">
      <c r="A345" s="83">
        <v>37</v>
      </c>
      <c r="B345" s="83" t="s">
        <v>832</v>
      </c>
      <c r="C345" s="83" t="s">
        <v>1006</v>
      </c>
      <c r="D345" s="83" t="s">
        <v>1007</v>
      </c>
      <c r="E345" s="270" t="s">
        <v>1008</v>
      </c>
      <c r="F345" s="83" t="s">
        <v>30</v>
      </c>
      <c r="G345" s="83" t="s">
        <v>900</v>
      </c>
      <c r="H345" s="84">
        <v>150</v>
      </c>
      <c r="I345" s="84">
        <v>150</v>
      </c>
      <c r="J345" s="84"/>
      <c r="K345" s="84"/>
      <c r="L345" s="84">
        <v>10</v>
      </c>
      <c r="M345" s="83"/>
      <c r="N345" s="83" t="s">
        <v>1009</v>
      </c>
      <c r="O345" s="83" t="s">
        <v>841</v>
      </c>
      <c r="P345" s="83"/>
      <c r="Q345" s="256"/>
      <c r="R345" s="256"/>
      <c r="S345" s="271">
        <v>2</v>
      </c>
      <c r="T345" s="256"/>
    </row>
    <row r="346" s="41" customFormat="1" ht="198" hidden="1" customHeight="1" spans="1:20">
      <c r="A346" s="83"/>
      <c r="B346" s="83"/>
      <c r="C346" s="83"/>
      <c r="D346" s="83"/>
      <c r="E346" s="270"/>
      <c r="F346" s="83"/>
      <c r="G346" s="83"/>
      <c r="H346" s="84"/>
      <c r="I346" s="84"/>
      <c r="J346" s="84"/>
      <c r="K346" s="84"/>
      <c r="L346" s="84"/>
      <c r="M346" s="83"/>
      <c r="N346" s="83"/>
      <c r="O346" s="83"/>
      <c r="P346" s="83"/>
      <c r="Q346" s="256"/>
      <c r="R346" s="256"/>
      <c r="S346" s="272"/>
      <c r="T346" s="256"/>
    </row>
    <row r="347" s="41" customFormat="1" ht="409" hidden="1" customHeight="1" spans="1:20">
      <c r="A347" s="83">
        <v>38</v>
      </c>
      <c r="B347" s="83" t="s">
        <v>832</v>
      </c>
      <c r="C347" s="83" t="s">
        <v>1010</v>
      </c>
      <c r="D347" s="83" t="s">
        <v>898</v>
      </c>
      <c r="E347" s="270" t="s">
        <v>1011</v>
      </c>
      <c r="F347" s="83" t="s">
        <v>30</v>
      </c>
      <c r="G347" s="83" t="s">
        <v>900</v>
      </c>
      <c r="H347" s="84">
        <v>1525.16</v>
      </c>
      <c r="I347" s="84">
        <v>1525.16</v>
      </c>
      <c r="J347" s="84">
        <v>0</v>
      </c>
      <c r="K347" s="84">
        <v>0</v>
      </c>
      <c r="L347" s="84">
        <v>150</v>
      </c>
      <c r="M347" s="83"/>
      <c r="N347" s="83" t="s">
        <v>1012</v>
      </c>
      <c r="O347" s="83" t="s">
        <v>841</v>
      </c>
      <c r="P347" s="83"/>
      <c r="Q347" s="256"/>
      <c r="R347" s="256"/>
      <c r="S347" s="271">
        <v>2</v>
      </c>
      <c r="T347" s="256"/>
    </row>
    <row r="348" s="41" customFormat="1" ht="409" hidden="1" customHeight="1" spans="1:20">
      <c r="A348" s="83"/>
      <c r="B348" s="83"/>
      <c r="C348" s="83"/>
      <c r="D348" s="83"/>
      <c r="E348" s="270"/>
      <c r="F348" s="83"/>
      <c r="G348" s="83"/>
      <c r="H348" s="84"/>
      <c r="I348" s="84"/>
      <c r="J348" s="84"/>
      <c r="K348" s="84"/>
      <c r="L348" s="84"/>
      <c r="M348" s="83"/>
      <c r="N348" s="83"/>
      <c r="O348" s="83"/>
      <c r="P348" s="83"/>
      <c r="Q348" s="256"/>
      <c r="R348" s="256"/>
      <c r="S348" s="272"/>
      <c r="T348" s="256"/>
    </row>
    <row r="349" s="41" customFormat="1" ht="409" hidden="1" customHeight="1" spans="1:20">
      <c r="A349" s="83">
        <v>39</v>
      </c>
      <c r="B349" s="83" t="s">
        <v>832</v>
      </c>
      <c r="C349" s="83" t="s">
        <v>1013</v>
      </c>
      <c r="D349" s="83" t="s">
        <v>1014</v>
      </c>
      <c r="E349" s="270" t="s">
        <v>1015</v>
      </c>
      <c r="F349" s="83" t="s">
        <v>30</v>
      </c>
      <c r="G349" s="83" t="s">
        <v>1016</v>
      </c>
      <c r="H349" s="84">
        <v>650</v>
      </c>
      <c r="I349" s="84">
        <v>650</v>
      </c>
      <c r="J349" s="84"/>
      <c r="K349" s="84"/>
      <c r="L349" s="84">
        <v>60</v>
      </c>
      <c r="M349" s="83"/>
      <c r="N349" s="83" t="s">
        <v>1017</v>
      </c>
      <c r="O349" s="83" t="s">
        <v>841</v>
      </c>
      <c r="P349" s="83"/>
      <c r="Q349" s="256"/>
      <c r="R349" s="256"/>
      <c r="S349" s="271">
        <v>2</v>
      </c>
      <c r="T349" s="256"/>
    </row>
    <row r="350" s="41" customFormat="1" ht="290" hidden="1" customHeight="1" spans="1:20">
      <c r="A350" s="83"/>
      <c r="B350" s="83"/>
      <c r="C350" s="83"/>
      <c r="D350" s="83"/>
      <c r="E350" s="270"/>
      <c r="F350" s="83"/>
      <c r="G350" s="83"/>
      <c r="H350" s="84"/>
      <c r="I350" s="84"/>
      <c r="J350" s="84"/>
      <c r="K350" s="84"/>
      <c r="L350" s="84"/>
      <c r="M350" s="83"/>
      <c r="N350" s="83"/>
      <c r="O350" s="83"/>
      <c r="P350" s="83"/>
      <c r="Q350" s="256"/>
      <c r="R350" s="256"/>
      <c r="S350" s="272"/>
      <c r="T350" s="256"/>
    </row>
    <row r="351" s="41" customFormat="1" ht="260" hidden="1" customHeight="1" spans="1:20">
      <c r="A351" s="83">
        <v>40</v>
      </c>
      <c r="B351" s="83" t="s">
        <v>832</v>
      </c>
      <c r="C351" s="83" t="s">
        <v>1018</v>
      </c>
      <c r="D351" s="83" t="s">
        <v>1019</v>
      </c>
      <c r="E351" s="278" t="s">
        <v>1020</v>
      </c>
      <c r="F351" s="83" t="s">
        <v>30</v>
      </c>
      <c r="G351" s="83" t="s">
        <v>1016</v>
      </c>
      <c r="H351" s="84" t="s">
        <v>1021</v>
      </c>
      <c r="I351" s="84">
        <v>367</v>
      </c>
      <c r="J351" s="84">
        <v>0</v>
      </c>
      <c r="K351" s="84">
        <v>0</v>
      </c>
      <c r="L351" s="84">
        <v>50</v>
      </c>
      <c r="M351" s="83" t="s">
        <v>233</v>
      </c>
      <c r="N351" s="83" t="s">
        <v>1022</v>
      </c>
      <c r="O351" s="83" t="s">
        <v>841</v>
      </c>
      <c r="P351" s="83" t="s">
        <v>863</v>
      </c>
      <c r="Q351" s="256"/>
      <c r="R351" s="256"/>
      <c r="S351" s="256">
        <v>2</v>
      </c>
      <c r="T351" s="256"/>
    </row>
    <row r="352" s="43" customFormat="1" ht="409" hidden="1" customHeight="1" spans="1:20">
      <c r="A352" s="83">
        <v>41</v>
      </c>
      <c r="B352" s="83" t="s">
        <v>832</v>
      </c>
      <c r="C352" s="83" t="s">
        <v>1023</v>
      </c>
      <c r="D352" s="83" t="s">
        <v>1024</v>
      </c>
      <c r="E352" s="270" t="s">
        <v>1025</v>
      </c>
      <c r="F352" s="83" t="s">
        <v>30</v>
      </c>
      <c r="G352" s="83" t="s">
        <v>963</v>
      </c>
      <c r="H352" s="84">
        <v>1800</v>
      </c>
      <c r="I352" s="84">
        <v>1800</v>
      </c>
      <c r="J352" s="84"/>
      <c r="K352" s="84"/>
      <c r="L352" s="84">
        <v>400</v>
      </c>
      <c r="M352" s="83"/>
      <c r="N352" s="83" t="s">
        <v>1026</v>
      </c>
      <c r="O352" s="83" t="s">
        <v>841</v>
      </c>
      <c r="P352" s="83"/>
      <c r="Q352" s="256"/>
      <c r="R352" s="256"/>
      <c r="S352" s="271">
        <v>2</v>
      </c>
      <c r="T352" s="256"/>
    </row>
    <row r="353" s="43" customFormat="1" ht="296" hidden="1" customHeight="1" spans="1:20">
      <c r="A353" s="83"/>
      <c r="B353" s="83"/>
      <c r="C353" s="83"/>
      <c r="D353" s="83"/>
      <c r="E353" s="270"/>
      <c r="F353" s="83"/>
      <c r="G353" s="83"/>
      <c r="H353" s="84"/>
      <c r="I353" s="84"/>
      <c r="J353" s="84"/>
      <c r="K353" s="84"/>
      <c r="L353" s="84"/>
      <c r="M353" s="83"/>
      <c r="N353" s="83"/>
      <c r="O353" s="83"/>
      <c r="P353" s="83"/>
      <c r="Q353" s="256"/>
      <c r="R353" s="256"/>
      <c r="S353" s="272"/>
      <c r="T353" s="256"/>
    </row>
    <row r="354" s="43" customFormat="1" ht="409" hidden="1" customHeight="1" spans="1:20">
      <c r="A354" s="83">
        <v>42</v>
      </c>
      <c r="B354" s="83" t="s">
        <v>832</v>
      </c>
      <c r="C354" s="83" t="s">
        <v>1027</v>
      </c>
      <c r="D354" s="83" t="s">
        <v>1028</v>
      </c>
      <c r="E354" s="270" t="s">
        <v>1029</v>
      </c>
      <c r="F354" s="83" t="s">
        <v>30</v>
      </c>
      <c r="G354" s="83" t="s">
        <v>921</v>
      </c>
      <c r="H354" s="84">
        <v>1000</v>
      </c>
      <c r="I354" s="84">
        <v>1000</v>
      </c>
      <c r="J354" s="84">
        <v>0</v>
      </c>
      <c r="K354" s="84">
        <v>0</v>
      </c>
      <c r="L354" s="84">
        <v>300</v>
      </c>
      <c r="M354" s="83"/>
      <c r="N354" s="83" t="s">
        <v>1030</v>
      </c>
      <c r="O354" s="83" t="s">
        <v>847</v>
      </c>
      <c r="P354" s="83"/>
      <c r="Q354" s="256"/>
      <c r="R354" s="256"/>
      <c r="S354" s="271">
        <v>2</v>
      </c>
      <c r="T354" s="256"/>
    </row>
    <row r="355" s="43" customFormat="1" ht="240" hidden="1" customHeight="1" spans="1:20">
      <c r="A355" s="83"/>
      <c r="B355" s="83"/>
      <c r="C355" s="83"/>
      <c r="D355" s="83"/>
      <c r="E355" s="270"/>
      <c r="F355" s="83"/>
      <c r="G355" s="83"/>
      <c r="H355" s="84"/>
      <c r="I355" s="84"/>
      <c r="J355" s="84"/>
      <c r="K355" s="84"/>
      <c r="L355" s="84"/>
      <c r="M355" s="83"/>
      <c r="N355" s="83"/>
      <c r="O355" s="83"/>
      <c r="P355" s="83"/>
      <c r="Q355" s="256"/>
      <c r="R355" s="256"/>
      <c r="S355" s="272"/>
      <c r="T355" s="256"/>
    </row>
    <row r="356" s="43" customFormat="1" ht="409" hidden="1" customHeight="1" spans="1:20">
      <c r="A356" s="83">
        <v>43</v>
      </c>
      <c r="B356" s="83" t="s">
        <v>832</v>
      </c>
      <c r="C356" s="83" t="s">
        <v>1031</v>
      </c>
      <c r="D356" s="83" t="s">
        <v>1032</v>
      </c>
      <c r="E356" s="270" t="s">
        <v>1033</v>
      </c>
      <c r="F356" s="83" t="s">
        <v>30</v>
      </c>
      <c r="G356" s="83" t="s">
        <v>838</v>
      </c>
      <c r="H356" s="84">
        <v>1700</v>
      </c>
      <c r="I356" s="84">
        <v>1700</v>
      </c>
      <c r="J356" s="84">
        <v>0</v>
      </c>
      <c r="K356" s="84">
        <v>0</v>
      </c>
      <c r="L356" s="84">
        <v>450</v>
      </c>
      <c r="M356" s="83"/>
      <c r="N356" s="83" t="s">
        <v>1034</v>
      </c>
      <c r="O356" s="83" t="s">
        <v>1035</v>
      </c>
      <c r="P356" s="83"/>
      <c r="Q356" s="256"/>
      <c r="R356" s="256"/>
      <c r="S356" s="271">
        <v>2</v>
      </c>
      <c r="T356" s="256"/>
    </row>
    <row r="357" s="43" customFormat="1" ht="409" hidden="1" customHeight="1" spans="1:20">
      <c r="A357" s="83"/>
      <c r="B357" s="83"/>
      <c r="C357" s="83"/>
      <c r="D357" s="83"/>
      <c r="E357" s="270"/>
      <c r="F357" s="83"/>
      <c r="G357" s="83"/>
      <c r="H357" s="84"/>
      <c r="I357" s="84"/>
      <c r="J357" s="84"/>
      <c r="K357" s="84"/>
      <c r="L357" s="84"/>
      <c r="M357" s="83"/>
      <c r="N357" s="83"/>
      <c r="O357" s="83"/>
      <c r="P357" s="83"/>
      <c r="Q357" s="256"/>
      <c r="R357" s="256"/>
      <c r="S357" s="275"/>
      <c r="T357" s="256"/>
    </row>
    <row r="358" s="43" customFormat="1" ht="409" hidden="1" customHeight="1" spans="1:20">
      <c r="A358" s="83"/>
      <c r="B358" s="83"/>
      <c r="C358" s="83"/>
      <c r="D358" s="83"/>
      <c r="E358" s="270"/>
      <c r="F358" s="83"/>
      <c r="G358" s="83"/>
      <c r="H358" s="84"/>
      <c r="I358" s="84"/>
      <c r="J358" s="84"/>
      <c r="K358" s="84"/>
      <c r="L358" s="84"/>
      <c r="M358" s="83"/>
      <c r="N358" s="83"/>
      <c r="O358" s="83"/>
      <c r="P358" s="83"/>
      <c r="Q358" s="256"/>
      <c r="R358" s="256"/>
      <c r="S358" s="272"/>
      <c r="T358" s="256"/>
    </row>
    <row r="359" s="43" customFormat="1" ht="409" hidden="1" customHeight="1" spans="1:20">
      <c r="A359" s="83">
        <v>44</v>
      </c>
      <c r="B359" s="83" t="s">
        <v>832</v>
      </c>
      <c r="C359" s="83" t="s">
        <v>1036</v>
      </c>
      <c r="D359" s="83" t="s">
        <v>904</v>
      </c>
      <c r="E359" s="270" t="s">
        <v>1037</v>
      </c>
      <c r="F359" s="83" t="s">
        <v>30</v>
      </c>
      <c r="G359" s="83" t="s">
        <v>906</v>
      </c>
      <c r="H359" s="84">
        <v>2000</v>
      </c>
      <c r="I359" s="84">
        <v>2000</v>
      </c>
      <c r="J359" s="84"/>
      <c r="K359" s="84"/>
      <c r="L359" s="84">
        <v>300</v>
      </c>
      <c r="M359" s="83"/>
      <c r="N359" s="83" t="s">
        <v>1038</v>
      </c>
      <c r="O359" s="83" t="s">
        <v>841</v>
      </c>
      <c r="P359" s="83"/>
      <c r="Q359" s="256"/>
      <c r="R359" s="256"/>
      <c r="S359" s="271">
        <v>2</v>
      </c>
      <c r="T359" s="256"/>
    </row>
    <row r="360" s="43" customFormat="1" ht="150" hidden="1" customHeight="1" spans="1:20">
      <c r="A360" s="83"/>
      <c r="B360" s="83"/>
      <c r="C360" s="83"/>
      <c r="D360" s="83"/>
      <c r="E360" s="270"/>
      <c r="F360" s="83"/>
      <c r="G360" s="83"/>
      <c r="H360" s="84"/>
      <c r="I360" s="84"/>
      <c r="J360" s="84"/>
      <c r="K360" s="84"/>
      <c r="L360" s="84"/>
      <c r="M360" s="83"/>
      <c r="N360" s="83"/>
      <c r="O360" s="83"/>
      <c r="P360" s="83"/>
      <c r="Q360" s="256"/>
      <c r="R360" s="256"/>
      <c r="S360" s="272"/>
      <c r="T360" s="256"/>
    </row>
    <row r="361" s="40" customFormat="1" ht="118" hidden="1" customHeight="1" spans="1:20">
      <c r="A361" s="250" t="s">
        <v>1039</v>
      </c>
      <c r="B361" s="250"/>
      <c r="C361" s="250"/>
      <c r="D361" s="250"/>
      <c r="E361" s="282" t="s">
        <v>1040</v>
      </c>
      <c r="F361" s="250"/>
      <c r="G361" s="250"/>
      <c r="H361" s="268">
        <f t="shared" ref="H361:L361" si="17">SUM(H362:H371)</f>
        <v>10721.24</v>
      </c>
      <c r="I361" s="268">
        <f t="shared" si="17"/>
        <v>10721.24</v>
      </c>
      <c r="J361" s="268">
        <f t="shared" si="17"/>
        <v>0</v>
      </c>
      <c r="K361" s="268">
        <f t="shared" si="17"/>
        <v>0</v>
      </c>
      <c r="L361" s="268">
        <f t="shared" si="17"/>
        <v>1199.06</v>
      </c>
      <c r="M361" s="269" t="s">
        <v>233</v>
      </c>
      <c r="N361" s="250"/>
      <c r="O361" s="250"/>
      <c r="P361" s="250"/>
      <c r="Q361" s="256"/>
      <c r="R361" s="256"/>
      <c r="S361" s="256"/>
      <c r="T361" s="256"/>
    </row>
    <row r="362" s="41" customFormat="1" ht="409" hidden="1" customHeight="1" spans="1:20">
      <c r="A362" s="83">
        <v>45</v>
      </c>
      <c r="B362" s="83" t="s">
        <v>832</v>
      </c>
      <c r="C362" s="83" t="s">
        <v>1041</v>
      </c>
      <c r="D362" s="83" t="s">
        <v>1042</v>
      </c>
      <c r="E362" s="278" t="s">
        <v>1043</v>
      </c>
      <c r="F362" s="83" t="s">
        <v>30</v>
      </c>
      <c r="G362" s="83" t="s">
        <v>1044</v>
      </c>
      <c r="H362" s="84">
        <v>584</v>
      </c>
      <c r="I362" s="84">
        <v>584</v>
      </c>
      <c r="J362" s="84">
        <v>0</v>
      </c>
      <c r="K362" s="84">
        <v>0</v>
      </c>
      <c r="L362" s="84">
        <v>12</v>
      </c>
      <c r="M362" s="83" t="s">
        <v>233</v>
      </c>
      <c r="N362" s="83" t="s">
        <v>233</v>
      </c>
      <c r="O362" s="83" t="s">
        <v>862</v>
      </c>
      <c r="P362" s="83" t="s">
        <v>1045</v>
      </c>
      <c r="Q362" s="256"/>
      <c r="R362" s="256"/>
      <c r="S362" s="256">
        <v>1</v>
      </c>
      <c r="T362" s="256"/>
    </row>
    <row r="363" s="41" customFormat="1" ht="409" hidden="1" customHeight="1" spans="1:20">
      <c r="A363" s="83">
        <v>46</v>
      </c>
      <c r="B363" s="83" t="s">
        <v>832</v>
      </c>
      <c r="C363" s="83" t="s">
        <v>1046</v>
      </c>
      <c r="D363" s="83" t="s">
        <v>1047</v>
      </c>
      <c r="E363" s="278" t="s">
        <v>1048</v>
      </c>
      <c r="F363" s="83" t="s">
        <v>30</v>
      </c>
      <c r="G363" s="83" t="s">
        <v>895</v>
      </c>
      <c r="H363" s="84">
        <v>1153</v>
      </c>
      <c r="I363" s="84">
        <v>1153</v>
      </c>
      <c r="J363" s="84">
        <v>0</v>
      </c>
      <c r="K363" s="84">
        <v>0</v>
      </c>
      <c r="L363" s="84">
        <v>150</v>
      </c>
      <c r="M363" s="83"/>
      <c r="N363" s="83" t="s">
        <v>1049</v>
      </c>
      <c r="O363" s="83" t="s">
        <v>862</v>
      </c>
      <c r="P363" s="83" t="s">
        <v>1050</v>
      </c>
      <c r="Q363" s="256"/>
      <c r="R363" s="256"/>
      <c r="S363" s="256">
        <v>1</v>
      </c>
      <c r="T363" s="256"/>
    </row>
    <row r="364" s="41" customFormat="1" ht="409" hidden="1" customHeight="1" spans="1:20">
      <c r="A364" s="83">
        <v>47</v>
      </c>
      <c r="B364" s="83" t="s">
        <v>832</v>
      </c>
      <c r="C364" s="83" t="s">
        <v>1051</v>
      </c>
      <c r="D364" s="83" t="s">
        <v>919</v>
      </c>
      <c r="E364" s="278" t="s">
        <v>1052</v>
      </c>
      <c r="F364" s="83" t="s">
        <v>30</v>
      </c>
      <c r="G364" s="83" t="s">
        <v>921</v>
      </c>
      <c r="H364" s="84">
        <v>1200</v>
      </c>
      <c r="I364" s="84">
        <v>1200</v>
      </c>
      <c r="J364" s="84"/>
      <c r="K364" s="84"/>
      <c r="L364" s="84">
        <v>300</v>
      </c>
      <c r="M364" s="83"/>
      <c r="N364" s="83" t="s">
        <v>1053</v>
      </c>
      <c r="O364" s="83" t="s">
        <v>841</v>
      </c>
      <c r="P364" s="83"/>
      <c r="Q364" s="256"/>
      <c r="R364" s="256"/>
      <c r="S364" s="256">
        <v>1</v>
      </c>
      <c r="T364" s="256"/>
    </row>
    <row r="365" s="41" customFormat="1" ht="409" hidden="1" customHeight="1" spans="1:20">
      <c r="A365" s="83">
        <v>48</v>
      </c>
      <c r="B365" s="83" t="s">
        <v>832</v>
      </c>
      <c r="C365" s="83" t="s">
        <v>1054</v>
      </c>
      <c r="D365" s="83" t="s">
        <v>957</v>
      </c>
      <c r="E365" s="278" t="s">
        <v>1055</v>
      </c>
      <c r="F365" s="83" t="s">
        <v>30</v>
      </c>
      <c r="G365" s="83" t="s">
        <v>895</v>
      </c>
      <c r="H365" s="84">
        <v>1493.4</v>
      </c>
      <c r="I365" s="84">
        <v>1493.4</v>
      </c>
      <c r="J365" s="84">
        <v>0</v>
      </c>
      <c r="K365" s="84">
        <v>0</v>
      </c>
      <c r="L365" s="84">
        <v>150</v>
      </c>
      <c r="M365" s="83" t="s">
        <v>233</v>
      </c>
      <c r="N365" s="83" t="s">
        <v>1056</v>
      </c>
      <c r="O365" s="83" t="s">
        <v>862</v>
      </c>
      <c r="P365" s="83"/>
      <c r="Q365" s="256"/>
      <c r="R365" s="256"/>
      <c r="S365" s="256">
        <v>1</v>
      </c>
      <c r="T365" s="256"/>
    </row>
    <row r="366" s="41" customFormat="1" ht="409" hidden="1" customHeight="1" spans="1:20">
      <c r="A366" s="83">
        <v>49</v>
      </c>
      <c r="B366" s="83" t="s">
        <v>832</v>
      </c>
      <c r="C366" s="83" t="s">
        <v>1057</v>
      </c>
      <c r="D366" s="83" t="s">
        <v>1058</v>
      </c>
      <c r="E366" s="270" t="s">
        <v>1059</v>
      </c>
      <c r="F366" s="83" t="s">
        <v>30</v>
      </c>
      <c r="G366" s="83" t="s">
        <v>906</v>
      </c>
      <c r="H366" s="84">
        <v>1500</v>
      </c>
      <c r="I366" s="84">
        <v>1500</v>
      </c>
      <c r="J366" s="84">
        <v>0</v>
      </c>
      <c r="K366" s="84">
        <v>0</v>
      </c>
      <c r="L366" s="84">
        <v>150</v>
      </c>
      <c r="M366" s="83" t="s">
        <v>233</v>
      </c>
      <c r="N366" s="83" t="s">
        <v>1060</v>
      </c>
      <c r="O366" s="83" t="s">
        <v>862</v>
      </c>
      <c r="P366" s="83" t="s">
        <v>863</v>
      </c>
      <c r="Q366" s="256"/>
      <c r="R366" s="256"/>
      <c r="S366" s="271">
        <v>1</v>
      </c>
      <c r="T366" s="256"/>
    </row>
    <row r="367" s="41" customFormat="1" ht="204" hidden="1" customHeight="1" spans="1:20">
      <c r="A367" s="83"/>
      <c r="B367" s="83"/>
      <c r="C367" s="83"/>
      <c r="D367" s="83"/>
      <c r="E367" s="270"/>
      <c r="F367" s="83"/>
      <c r="G367" s="83"/>
      <c r="H367" s="84"/>
      <c r="I367" s="84"/>
      <c r="J367" s="84"/>
      <c r="K367" s="84"/>
      <c r="L367" s="84"/>
      <c r="M367" s="83"/>
      <c r="N367" s="83"/>
      <c r="O367" s="83"/>
      <c r="P367" s="83"/>
      <c r="Q367" s="256"/>
      <c r="R367" s="256"/>
      <c r="S367" s="272"/>
      <c r="T367" s="256"/>
    </row>
    <row r="368" s="41" customFormat="1" ht="409" hidden="1" customHeight="1" spans="1:20">
      <c r="A368" s="83">
        <v>50</v>
      </c>
      <c r="B368" s="83" t="s">
        <v>832</v>
      </c>
      <c r="C368" s="83" t="s">
        <v>1061</v>
      </c>
      <c r="D368" s="83" t="s">
        <v>1062</v>
      </c>
      <c r="E368" s="278" t="s">
        <v>1063</v>
      </c>
      <c r="F368" s="83" t="s">
        <v>30</v>
      </c>
      <c r="G368" s="83" t="s">
        <v>906</v>
      </c>
      <c r="H368" s="84">
        <v>2577</v>
      </c>
      <c r="I368" s="84">
        <v>2577</v>
      </c>
      <c r="J368" s="84">
        <v>0</v>
      </c>
      <c r="K368" s="84">
        <v>0</v>
      </c>
      <c r="L368" s="84">
        <v>250</v>
      </c>
      <c r="M368" s="83" t="s">
        <v>233</v>
      </c>
      <c r="N368" s="83" t="s">
        <v>1064</v>
      </c>
      <c r="O368" s="83" t="s">
        <v>862</v>
      </c>
      <c r="P368" s="83" t="s">
        <v>863</v>
      </c>
      <c r="Q368" s="256"/>
      <c r="R368" s="256"/>
      <c r="S368" s="271">
        <v>1</v>
      </c>
      <c r="T368" s="256"/>
    </row>
    <row r="369" s="41" customFormat="1" ht="232" hidden="1" customHeight="1" spans="1:20">
      <c r="A369" s="83"/>
      <c r="B369" s="83"/>
      <c r="C369" s="83"/>
      <c r="D369" s="83"/>
      <c r="E369" s="278"/>
      <c r="F369" s="83"/>
      <c r="G369" s="83"/>
      <c r="H369" s="84"/>
      <c r="I369" s="84"/>
      <c r="J369" s="84"/>
      <c r="K369" s="84"/>
      <c r="L369" s="84"/>
      <c r="M369" s="83"/>
      <c r="N369" s="83"/>
      <c r="O369" s="83"/>
      <c r="P369" s="83"/>
      <c r="Q369" s="256"/>
      <c r="R369" s="256"/>
      <c r="S369" s="272"/>
      <c r="T369" s="256"/>
    </row>
    <row r="370" s="41" customFormat="1" ht="298" hidden="1" customHeight="1" spans="1:20">
      <c r="A370" s="83">
        <v>51</v>
      </c>
      <c r="B370" s="83" t="s">
        <v>832</v>
      </c>
      <c r="C370" s="83" t="s">
        <v>1065</v>
      </c>
      <c r="D370" s="83" t="s">
        <v>1066</v>
      </c>
      <c r="E370" s="278" t="s">
        <v>1067</v>
      </c>
      <c r="F370" s="83" t="s">
        <v>30</v>
      </c>
      <c r="G370" s="83" t="s">
        <v>845</v>
      </c>
      <c r="H370" s="84">
        <v>800</v>
      </c>
      <c r="I370" s="84">
        <v>800</v>
      </c>
      <c r="J370" s="84">
        <v>0</v>
      </c>
      <c r="K370" s="84">
        <v>0</v>
      </c>
      <c r="L370" s="84">
        <v>47.06</v>
      </c>
      <c r="M370" s="83" t="s">
        <v>233</v>
      </c>
      <c r="N370" s="83" t="s">
        <v>1068</v>
      </c>
      <c r="O370" s="83" t="s">
        <v>841</v>
      </c>
      <c r="P370" s="83" t="s">
        <v>863</v>
      </c>
      <c r="Q370" s="256"/>
      <c r="R370" s="256"/>
      <c r="S370" s="256">
        <v>1</v>
      </c>
      <c r="T370" s="256"/>
    </row>
    <row r="371" s="41" customFormat="1" ht="409" hidden="1" customHeight="1" spans="1:20">
      <c r="A371" s="83">
        <v>52</v>
      </c>
      <c r="B371" s="83" t="s">
        <v>832</v>
      </c>
      <c r="C371" s="83" t="s">
        <v>1069</v>
      </c>
      <c r="D371" s="83" t="s">
        <v>1070</v>
      </c>
      <c r="E371" s="278" t="s">
        <v>1071</v>
      </c>
      <c r="F371" s="83" t="s">
        <v>30</v>
      </c>
      <c r="G371" s="83" t="s">
        <v>1016</v>
      </c>
      <c r="H371" s="84">
        <v>1413.84</v>
      </c>
      <c r="I371" s="84">
        <v>1413.84</v>
      </c>
      <c r="J371" s="84">
        <v>0</v>
      </c>
      <c r="K371" s="84">
        <v>0</v>
      </c>
      <c r="L371" s="84">
        <v>140</v>
      </c>
      <c r="M371" s="83" t="s">
        <v>233</v>
      </c>
      <c r="N371" s="83" t="s">
        <v>1072</v>
      </c>
      <c r="O371" s="83" t="s">
        <v>862</v>
      </c>
      <c r="P371" s="83" t="s">
        <v>863</v>
      </c>
      <c r="Q371" s="256"/>
      <c r="R371" s="256"/>
      <c r="S371" s="256">
        <v>1</v>
      </c>
      <c r="T371" s="256"/>
    </row>
    <row r="372" s="40" customFormat="1" ht="82" hidden="1" customHeight="1" spans="1:20">
      <c r="A372" s="250" t="s">
        <v>1073</v>
      </c>
      <c r="B372" s="250"/>
      <c r="C372" s="250"/>
      <c r="D372" s="250"/>
      <c r="E372" s="282">
        <v>1</v>
      </c>
      <c r="F372" s="250"/>
      <c r="G372" s="250"/>
      <c r="H372" s="268">
        <f t="shared" ref="H372:L372" si="18">SUM(H373)</f>
        <v>30</v>
      </c>
      <c r="I372" s="268">
        <f t="shared" si="18"/>
        <v>30</v>
      </c>
      <c r="J372" s="268">
        <f t="shared" si="18"/>
        <v>0</v>
      </c>
      <c r="K372" s="268">
        <f t="shared" si="18"/>
        <v>0</v>
      </c>
      <c r="L372" s="268">
        <f t="shared" si="18"/>
        <v>0</v>
      </c>
      <c r="M372" s="250"/>
      <c r="N372" s="250"/>
      <c r="O372" s="250"/>
      <c r="P372" s="250"/>
      <c r="Q372" s="256"/>
      <c r="R372" s="256"/>
      <c r="S372" s="256"/>
      <c r="T372" s="256"/>
    </row>
    <row r="373" s="44" customFormat="1" ht="142" hidden="1" customHeight="1" spans="1:20">
      <c r="A373" s="83">
        <v>53</v>
      </c>
      <c r="B373" s="83" t="s">
        <v>832</v>
      </c>
      <c r="C373" s="83" t="s">
        <v>1074</v>
      </c>
      <c r="D373" s="83"/>
      <c r="E373" s="278" t="s">
        <v>1075</v>
      </c>
      <c r="F373" s="83" t="s">
        <v>30</v>
      </c>
      <c r="G373" s="83" t="s">
        <v>845</v>
      </c>
      <c r="H373" s="84">
        <v>30</v>
      </c>
      <c r="I373" s="84">
        <v>30</v>
      </c>
      <c r="J373" s="84"/>
      <c r="K373" s="84"/>
      <c r="L373" s="84"/>
      <c r="M373" s="83"/>
      <c r="N373" s="83"/>
      <c r="O373" s="83"/>
      <c r="P373" s="83"/>
      <c r="Q373" s="256"/>
      <c r="R373" s="256"/>
      <c r="S373" s="256"/>
      <c r="T373" s="256"/>
    </row>
    <row r="374" s="40" customFormat="1" ht="80" hidden="1" customHeight="1" spans="1:20">
      <c r="A374" s="250" t="s">
        <v>496</v>
      </c>
      <c r="B374" s="250"/>
      <c r="C374" s="250"/>
      <c r="D374" s="250"/>
      <c r="E374" s="282">
        <v>1</v>
      </c>
      <c r="F374" s="250"/>
      <c r="G374" s="250"/>
      <c r="H374" s="268">
        <f t="shared" ref="H374:L374" si="19">SUM(H375)</f>
        <v>2</v>
      </c>
      <c r="I374" s="268">
        <f t="shared" si="19"/>
        <v>2</v>
      </c>
      <c r="J374" s="268">
        <f t="shared" si="19"/>
        <v>0</v>
      </c>
      <c r="K374" s="268">
        <f t="shared" si="19"/>
        <v>0</v>
      </c>
      <c r="L374" s="268">
        <f t="shared" si="19"/>
        <v>0</v>
      </c>
      <c r="M374" s="250"/>
      <c r="N374" s="250"/>
      <c r="O374" s="250"/>
      <c r="P374" s="250"/>
      <c r="Q374" s="256"/>
      <c r="R374" s="256"/>
      <c r="S374" s="256"/>
      <c r="T374" s="256"/>
    </row>
    <row r="375" s="44" customFormat="1" ht="124" hidden="1" customHeight="1" spans="1:20">
      <c r="A375" s="83">
        <v>54</v>
      </c>
      <c r="B375" s="72" t="s">
        <v>832</v>
      </c>
      <c r="C375" s="83" t="s">
        <v>497</v>
      </c>
      <c r="D375" s="83"/>
      <c r="E375" s="278" t="s">
        <v>1076</v>
      </c>
      <c r="F375" s="83" t="s">
        <v>30</v>
      </c>
      <c r="G375" s="83" t="s">
        <v>845</v>
      </c>
      <c r="H375" s="84">
        <v>2</v>
      </c>
      <c r="I375" s="84">
        <v>2</v>
      </c>
      <c r="J375" s="84"/>
      <c r="K375" s="84"/>
      <c r="L375" s="84"/>
      <c r="M375" s="83"/>
      <c r="N375" s="83"/>
      <c r="O375" s="83"/>
      <c r="P375" s="83"/>
      <c r="Q375" s="256"/>
      <c r="R375" s="256"/>
      <c r="S375" s="256"/>
      <c r="T375" s="256"/>
    </row>
    <row r="376" s="45" customFormat="1" ht="88" hidden="1" customHeight="1" spans="1:20">
      <c r="A376" s="283" t="s">
        <v>1077</v>
      </c>
      <c r="B376" s="283"/>
      <c r="C376" s="283"/>
      <c r="D376" s="283"/>
      <c r="E376" s="284" t="s">
        <v>1078</v>
      </c>
      <c r="F376" s="283"/>
      <c r="G376" s="283"/>
      <c r="H376" s="181">
        <f t="shared" ref="E376:I376" si="20">H377+H394+H405+H417+H421</f>
        <v>22275.97</v>
      </c>
      <c r="I376" s="181">
        <f t="shared" si="20"/>
        <v>22275.97</v>
      </c>
      <c r="J376" s="283">
        <f t="shared" ref="J376:L376" si="21">J377+J394+J405+J417</f>
        <v>0</v>
      </c>
      <c r="K376" s="283">
        <f t="shared" si="21"/>
        <v>0</v>
      </c>
      <c r="L376" s="283">
        <f t="shared" si="21"/>
        <v>0</v>
      </c>
      <c r="M376" s="283"/>
      <c r="N376" s="285"/>
      <c r="O376" s="285"/>
      <c r="P376" s="283"/>
      <c r="Q376" s="286"/>
      <c r="R376" s="286"/>
      <c r="S376" s="286"/>
      <c r="T376" s="286"/>
    </row>
    <row r="377" s="45" customFormat="1" ht="86" hidden="1" customHeight="1" spans="1:20">
      <c r="A377" s="283" t="s">
        <v>1079</v>
      </c>
      <c r="B377" s="283"/>
      <c r="C377" s="283"/>
      <c r="D377" s="283"/>
      <c r="E377" s="284" t="s">
        <v>1080</v>
      </c>
      <c r="F377" s="283"/>
      <c r="G377" s="83"/>
      <c r="H377" s="181">
        <f t="shared" ref="H377:L377" si="22">SUM(H378:H393)</f>
        <v>9591.67</v>
      </c>
      <c r="I377" s="181">
        <f t="shared" si="22"/>
        <v>9591.67</v>
      </c>
      <c r="J377" s="181">
        <f t="shared" si="22"/>
        <v>0</v>
      </c>
      <c r="K377" s="181">
        <f t="shared" si="22"/>
        <v>0</v>
      </c>
      <c r="L377" s="181">
        <f t="shared" si="22"/>
        <v>0</v>
      </c>
      <c r="M377" s="181"/>
      <c r="N377" s="84"/>
      <c r="O377" s="83"/>
      <c r="P377" s="83"/>
      <c r="Q377" s="286"/>
      <c r="R377" s="286"/>
      <c r="S377" s="286"/>
      <c r="T377" s="286"/>
    </row>
    <row r="378" s="46" customFormat="1" ht="282" hidden="1" customHeight="1" spans="1:20">
      <c r="A378" s="72">
        <v>1</v>
      </c>
      <c r="B378" s="83" t="s">
        <v>1077</v>
      </c>
      <c r="C378" s="97" t="s">
        <v>1081</v>
      </c>
      <c r="D378" s="83" t="s">
        <v>1082</v>
      </c>
      <c r="E378" s="287" t="s">
        <v>1083</v>
      </c>
      <c r="F378" s="97" t="s">
        <v>319</v>
      </c>
      <c r="G378" s="83" t="s">
        <v>1084</v>
      </c>
      <c r="H378" s="83">
        <v>502.67</v>
      </c>
      <c r="I378" s="83">
        <v>502.67</v>
      </c>
      <c r="J378" s="84"/>
      <c r="K378" s="84"/>
      <c r="L378" s="84"/>
      <c r="M378" s="84" t="s">
        <v>617</v>
      </c>
      <c r="N378" s="84" t="s">
        <v>1085</v>
      </c>
      <c r="O378" s="83" t="s">
        <v>1086</v>
      </c>
      <c r="P378" s="83"/>
      <c r="Q378" s="288">
        <v>1</v>
      </c>
      <c r="R378" s="288"/>
      <c r="S378" s="288"/>
      <c r="T378" s="288"/>
    </row>
    <row r="379" s="46" customFormat="1" ht="409" hidden="1" customHeight="1" spans="1:20">
      <c r="A379" s="72">
        <v>2</v>
      </c>
      <c r="B379" s="83" t="s">
        <v>1077</v>
      </c>
      <c r="C379" s="97" t="s">
        <v>1087</v>
      </c>
      <c r="D379" s="83" t="s">
        <v>1088</v>
      </c>
      <c r="E379" s="67" t="s">
        <v>1089</v>
      </c>
      <c r="F379" s="97" t="s">
        <v>319</v>
      </c>
      <c r="G379" s="83" t="s">
        <v>1090</v>
      </c>
      <c r="H379" s="83">
        <v>540</v>
      </c>
      <c r="I379" s="83">
        <v>540</v>
      </c>
      <c r="J379" s="84"/>
      <c r="K379" s="84"/>
      <c r="L379" s="84"/>
      <c r="M379" s="84" t="s">
        <v>617</v>
      </c>
      <c r="N379" s="84" t="s">
        <v>1091</v>
      </c>
      <c r="O379" s="72" t="s">
        <v>1092</v>
      </c>
      <c r="P379" s="270" t="s">
        <v>1093</v>
      </c>
      <c r="Q379" s="288">
        <v>1</v>
      </c>
      <c r="R379" s="288"/>
      <c r="S379" s="288"/>
      <c r="T379" s="288"/>
    </row>
    <row r="380" s="46" customFormat="1" ht="409" hidden="1" customHeight="1" spans="1:20">
      <c r="A380" s="72">
        <v>3</v>
      </c>
      <c r="B380" s="83" t="s">
        <v>1077</v>
      </c>
      <c r="C380" s="97" t="s">
        <v>1094</v>
      </c>
      <c r="D380" s="83" t="s">
        <v>1095</v>
      </c>
      <c r="E380" s="67" t="s">
        <v>1096</v>
      </c>
      <c r="F380" s="97" t="s">
        <v>319</v>
      </c>
      <c r="G380" s="83" t="s">
        <v>1090</v>
      </c>
      <c r="H380" s="83">
        <v>427</v>
      </c>
      <c r="I380" s="83">
        <v>427</v>
      </c>
      <c r="J380" s="84"/>
      <c r="K380" s="84"/>
      <c r="L380" s="84"/>
      <c r="M380" s="84" t="s">
        <v>617</v>
      </c>
      <c r="N380" s="84" t="s">
        <v>1097</v>
      </c>
      <c r="O380" s="72" t="s">
        <v>1098</v>
      </c>
      <c r="P380" s="270"/>
      <c r="Q380" s="288">
        <v>1</v>
      </c>
      <c r="R380" s="288"/>
      <c r="S380" s="288"/>
      <c r="T380" s="288"/>
    </row>
    <row r="381" s="46" customFormat="1" ht="328" hidden="1" customHeight="1" spans="1:20">
      <c r="A381" s="72">
        <v>4</v>
      </c>
      <c r="B381" s="83" t="s">
        <v>1077</v>
      </c>
      <c r="C381" s="83" t="s">
        <v>1099</v>
      </c>
      <c r="D381" s="83" t="s">
        <v>1100</v>
      </c>
      <c r="E381" s="289" t="s">
        <v>1101</v>
      </c>
      <c r="F381" s="83" t="s">
        <v>30</v>
      </c>
      <c r="G381" s="83" t="s">
        <v>1102</v>
      </c>
      <c r="H381" s="83">
        <v>513</v>
      </c>
      <c r="I381" s="83">
        <v>513</v>
      </c>
      <c r="J381" s="84"/>
      <c r="K381" s="84"/>
      <c r="L381" s="84"/>
      <c r="M381" s="84" t="s">
        <v>617</v>
      </c>
      <c r="N381" s="84" t="s">
        <v>1103</v>
      </c>
      <c r="O381" s="72" t="s">
        <v>709</v>
      </c>
      <c r="P381" s="84"/>
      <c r="Q381" s="288">
        <v>2</v>
      </c>
      <c r="R381" s="288"/>
      <c r="S381" s="288"/>
      <c r="T381" s="288"/>
    </row>
    <row r="382" s="46" customFormat="1" ht="236" hidden="1" customHeight="1" spans="1:20">
      <c r="A382" s="72">
        <v>5</v>
      </c>
      <c r="B382" s="83" t="s">
        <v>1077</v>
      </c>
      <c r="C382" s="83" t="s">
        <v>1104</v>
      </c>
      <c r="D382" s="83" t="s">
        <v>1105</v>
      </c>
      <c r="E382" s="289" t="s">
        <v>1106</v>
      </c>
      <c r="F382" s="83" t="s">
        <v>30</v>
      </c>
      <c r="G382" s="83" t="s">
        <v>1107</v>
      </c>
      <c r="H382" s="83">
        <v>510</v>
      </c>
      <c r="I382" s="83">
        <v>510</v>
      </c>
      <c r="J382" s="84"/>
      <c r="K382" s="84"/>
      <c r="L382" s="84"/>
      <c r="M382" s="84" t="s">
        <v>617</v>
      </c>
      <c r="N382" s="84" t="s">
        <v>1108</v>
      </c>
      <c r="O382" s="72" t="s">
        <v>1109</v>
      </c>
      <c r="P382" s="84"/>
      <c r="Q382" s="288">
        <v>1</v>
      </c>
      <c r="R382" s="288"/>
      <c r="S382" s="288"/>
      <c r="T382" s="288"/>
    </row>
    <row r="383" s="46" customFormat="1" ht="409" hidden="1" customHeight="1" spans="1:20">
      <c r="A383" s="72">
        <v>6</v>
      </c>
      <c r="B383" s="83" t="s">
        <v>1077</v>
      </c>
      <c r="C383" s="83" t="s">
        <v>1110</v>
      </c>
      <c r="D383" s="83" t="s">
        <v>1111</v>
      </c>
      <c r="E383" s="289" t="s">
        <v>1112</v>
      </c>
      <c r="F383" s="83" t="s">
        <v>30</v>
      </c>
      <c r="G383" s="83" t="s">
        <v>1102</v>
      </c>
      <c r="H383" s="83">
        <v>224</v>
      </c>
      <c r="I383" s="83">
        <v>224</v>
      </c>
      <c r="J383" s="181"/>
      <c r="K383" s="181"/>
      <c r="L383" s="181"/>
      <c r="M383" s="84" t="s">
        <v>617</v>
      </c>
      <c r="N383" s="84" t="s">
        <v>1113</v>
      </c>
      <c r="O383" s="72" t="s">
        <v>1109</v>
      </c>
      <c r="P383" s="62"/>
      <c r="Q383" s="288">
        <v>6</v>
      </c>
      <c r="R383" s="288"/>
      <c r="S383" s="288"/>
      <c r="T383" s="288"/>
    </row>
    <row r="384" s="46" customFormat="1" ht="409" hidden="1" customHeight="1" spans="1:20">
      <c r="A384" s="72">
        <v>7</v>
      </c>
      <c r="B384" s="83" t="s">
        <v>1077</v>
      </c>
      <c r="C384" s="83" t="s">
        <v>1114</v>
      </c>
      <c r="D384" s="83" t="s">
        <v>1111</v>
      </c>
      <c r="E384" s="289" t="s">
        <v>1115</v>
      </c>
      <c r="F384" s="83" t="s">
        <v>30</v>
      </c>
      <c r="G384" s="83" t="s">
        <v>1102</v>
      </c>
      <c r="H384" s="83">
        <v>620</v>
      </c>
      <c r="I384" s="83">
        <v>620</v>
      </c>
      <c r="J384" s="181"/>
      <c r="K384" s="181"/>
      <c r="L384" s="181"/>
      <c r="M384" s="84" t="s">
        <v>617</v>
      </c>
      <c r="N384" s="84" t="s">
        <v>1116</v>
      </c>
      <c r="O384" s="72" t="s">
        <v>1109</v>
      </c>
      <c r="P384" s="62"/>
      <c r="Q384" s="288">
        <v>6</v>
      </c>
      <c r="R384" s="288"/>
      <c r="S384" s="288"/>
      <c r="T384" s="288"/>
    </row>
    <row r="385" s="46" customFormat="1" ht="409" hidden="1" customHeight="1" spans="1:20">
      <c r="A385" s="72">
        <v>8</v>
      </c>
      <c r="B385" s="83" t="s">
        <v>1077</v>
      </c>
      <c r="C385" s="83" t="s">
        <v>1117</v>
      </c>
      <c r="D385" s="83" t="s">
        <v>1118</v>
      </c>
      <c r="E385" s="289" t="s">
        <v>1119</v>
      </c>
      <c r="F385" s="83" t="s">
        <v>30</v>
      </c>
      <c r="G385" s="83" t="s">
        <v>1102</v>
      </c>
      <c r="H385" s="83">
        <v>235</v>
      </c>
      <c r="I385" s="83">
        <v>235</v>
      </c>
      <c r="J385" s="181"/>
      <c r="K385" s="181"/>
      <c r="L385" s="181"/>
      <c r="M385" s="84" t="s">
        <v>617</v>
      </c>
      <c r="N385" s="84" t="s">
        <v>1116</v>
      </c>
      <c r="O385" s="72" t="s">
        <v>1109</v>
      </c>
      <c r="P385" s="62"/>
      <c r="Q385" s="288">
        <v>6</v>
      </c>
      <c r="R385" s="288"/>
      <c r="S385" s="288"/>
      <c r="T385" s="288"/>
    </row>
    <row r="386" s="46" customFormat="1" ht="208" hidden="1" customHeight="1" spans="1:20">
      <c r="A386" s="72">
        <v>9</v>
      </c>
      <c r="B386" s="83" t="s">
        <v>1077</v>
      </c>
      <c r="C386" s="83" t="s">
        <v>1120</v>
      </c>
      <c r="D386" s="83" t="s">
        <v>1121</v>
      </c>
      <c r="E386" s="289" t="s">
        <v>1122</v>
      </c>
      <c r="F386" s="83" t="s">
        <v>30</v>
      </c>
      <c r="G386" s="83" t="s">
        <v>1123</v>
      </c>
      <c r="H386" s="83">
        <v>227</v>
      </c>
      <c r="I386" s="83">
        <v>227</v>
      </c>
      <c r="J386" s="83"/>
      <c r="K386" s="83"/>
      <c r="L386" s="83"/>
      <c r="M386" s="84" t="s">
        <v>617</v>
      </c>
      <c r="N386" s="83" t="s">
        <v>1124</v>
      </c>
      <c r="O386" s="72" t="s">
        <v>1109</v>
      </c>
      <c r="P386" s="62"/>
      <c r="Q386" s="288">
        <v>6</v>
      </c>
      <c r="R386" s="288"/>
      <c r="S386" s="288"/>
      <c r="T386" s="288"/>
    </row>
    <row r="387" s="46" customFormat="1" ht="260" hidden="1" customHeight="1" spans="1:20">
      <c r="A387" s="72">
        <v>10</v>
      </c>
      <c r="B387" s="83" t="s">
        <v>1077</v>
      </c>
      <c r="C387" s="83" t="s">
        <v>1125</v>
      </c>
      <c r="D387" s="83" t="s">
        <v>1126</v>
      </c>
      <c r="E387" s="289" t="s">
        <v>1127</v>
      </c>
      <c r="F387" s="83" t="s">
        <v>30</v>
      </c>
      <c r="G387" s="83" t="s">
        <v>1123</v>
      </c>
      <c r="H387" s="83">
        <v>900</v>
      </c>
      <c r="I387" s="83">
        <v>900</v>
      </c>
      <c r="J387" s="83"/>
      <c r="K387" s="83"/>
      <c r="L387" s="83"/>
      <c r="M387" s="84" t="s">
        <v>617</v>
      </c>
      <c r="N387" s="83" t="s">
        <v>1128</v>
      </c>
      <c r="O387" s="72" t="s">
        <v>1109</v>
      </c>
      <c r="P387" s="62"/>
      <c r="Q387" s="288">
        <v>1</v>
      </c>
      <c r="R387" s="288"/>
      <c r="S387" s="288"/>
      <c r="T387" s="288"/>
    </row>
    <row r="388" s="46" customFormat="1" ht="250" hidden="1" customHeight="1" spans="1:20">
      <c r="A388" s="72">
        <v>11</v>
      </c>
      <c r="B388" s="83" t="s">
        <v>1077</v>
      </c>
      <c r="C388" s="83" t="s">
        <v>1129</v>
      </c>
      <c r="D388" s="83" t="s">
        <v>1130</v>
      </c>
      <c r="E388" s="289" t="s">
        <v>1131</v>
      </c>
      <c r="F388" s="83" t="s">
        <v>30</v>
      </c>
      <c r="G388" s="83" t="s">
        <v>1123</v>
      </c>
      <c r="H388" s="83">
        <v>230</v>
      </c>
      <c r="I388" s="83">
        <v>230</v>
      </c>
      <c r="J388" s="83"/>
      <c r="K388" s="83"/>
      <c r="L388" s="83"/>
      <c r="M388" s="84" t="s">
        <v>617</v>
      </c>
      <c r="N388" s="83" t="s">
        <v>1132</v>
      </c>
      <c r="O388" s="72" t="s">
        <v>1109</v>
      </c>
      <c r="P388" s="62"/>
      <c r="Q388" s="288">
        <v>6</v>
      </c>
      <c r="R388" s="288"/>
      <c r="S388" s="288"/>
      <c r="T388" s="288"/>
    </row>
    <row r="389" s="46" customFormat="1" ht="409" hidden="1" customHeight="1" spans="1:20">
      <c r="A389" s="72">
        <v>12</v>
      </c>
      <c r="B389" s="83" t="s">
        <v>1077</v>
      </c>
      <c r="C389" s="97" t="s">
        <v>1133</v>
      </c>
      <c r="D389" s="83" t="s">
        <v>1134</v>
      </c>
      <c r="E389" s="289" t="s">
        <v>1135</v>
      </c>
      <c r="F389" s="83" t="s">
        <v>30</v>
      </c>
      <c r="G389" s="83" t="s">
        <v>1084</v>
      </c>
      <c r="H389" s="83">
        <v>193</v>
      </c>
      <c r="I389" s="83">
        <v>193</v>
      </c>
      <c r="J389" s="84"/>
      <c r="K389" s="84"/>
      <c r="L389" s="84"/>
      <c r="M389" s="84" t="s">
        <v>617</v>
      </c>
      <c r="N389" s="84" t="s">
        <v>1136</v>
      </c>
      <c r="O389" s="72" t="s">
        <v>1109</v>
      </c>
      <c r="P389" s="83"/>
      <c r="Q389" s="288">
        <v>2</v>
      </c>
      <c r="R389" s="288"/>
      <c r="S389" s="288"/>
      <c r="T389" s="288"/>
    </row>
    <row r="390" s="46" customFormat="1" ht="252" hidden="1" customHeight="1" spans="1:20">
      <c r="A390" s="72">
        <v>13</v>
      </c>
      <c r="B390" s="97" t="s">
        <v>1077</v>
      </c>
      <c r="C390" s="83" t="s">
        <v>1137</v>
      </c>
      <c r="D390" s="83" t="s">
        <v>1138</v>
      </c>
      <c r="E390" s="289" t="s">
        <v>1139</v>
      </c>
      <c r="F390" s="83" t="s">
        <v>30</v>
      </c>
      <c r="G390" s="83" t="s">
        <v>1140</v>
      </c>
      <c r="H390" s="83">
        <v>980</v>
      </c>
      <c r="I390" s="83">
        <v>980</v>
      </c>
      <c r="J390" s="84"/>
      <c r="K390" s="84"/>
      <c r="L390" s="84"/>
      <c r="M390" s="84" t="s">
        <v>617</v>
      </c>
      <c r="N390" s="84" t="s">
        <v>1128</v>
      </c>
      <c r="O390" s="72" t="s">
        <v>1109</v>
      </c>
      <c r="P390" s="84"/>
      <c r="Q390" s="288">
        <v>1</v>
      </c>
      <c r="R390" s="288"/>
      <c r="S390" s="288"/>
      <c r="T390" s="288"/>
    </row>
    <row r="391" s="46" customFormat="1" ht="262" hidden="1" customHeight="1" spans="1:20">
      <c r="A391" s="72">
        <v>14</v>
      </c>
      <c r="B391" s="97" t="s">
        <v>1077</v>
      </c>
      <c r="C391" s="83" t="s">
        <v>1141</v>
      </c>
      <c r="D391" s="83" t="s">
        <v>1142</v>
      </c>
      <c r="E391" s="289" t="s">
        <v>1143</v>
      </c>
      <c r="F391" s="83" t="s">
        <v>30</v>
      </c>
      <c r="G391" s="83" t="s">
        <v>1140</v>
      </c>
      <c r="H391" s="83">
        <v>500</v>
      </c>
      <c r="I391" s="83">
        <v>500</v>
      </c>
      <c r="J391" s="84"/>
      <c r="K391" s="84"/>
      <c r="L391" s="84"/>
      <c r="M391" s="84" t="s">
        <v>617</v>
      </c>
      <c r="N391" s="84" t="s">
        <v>1128</v>
      </c>
      <c r="O391" s="72" t="s">
        <v>1109</v>
      </c>
      <c r="P391" s="84"/>
      <c r="Q391" s="288">
        <v>1</v>
      </c>
      <c r="R391" s="288"/>
      <c r="S391" s="288"/>
      <c r="T391" s="288"/>
    </row>
    <row r="392" s="46" customFormat="1" ht="336" hidden="1" customHeight="1" spans="1:20">
      <c r="A392" s="72">
        <v>15</v>
      </c>
      <c r="B392" s="97" t="s">
        <v>1077</v>
      </c>
      <c r="C392" s="83" t="s">
        <v>1144</v>
      </c>
      <c r="D392" s="83" t="s">
        <v>1145</v>
      </c>
      <c r="E392" s="289" t="s">
        <v>1146</v>
      </c>
      <c r="F392" s="83" t="s">
        <v>30</v>
      </c>
      <c r="G392" s="83" t="s">
        <v>1084</v>
      </c>
      <c r="H392" s="83">
        <v>40</v>
      </c>
      <c r="I392" s="83">
        <v>40</v>
      </c>
      <c r="J392" s="84"/>
      <c r="K392" s="84"/>
      <c r="L392" s="84"/>
      <c r="M392" s="84" t="s">
        <v>617</v>
      </c>
      <c r="N392" s="84" t="s">
        <v>1147</v>
      </c>
      <c r="O392" s="72" t="s">
        <v>1109</v>
      </c>
      <c r="P392" s="84"/>
      <c r="Q392" s="288">
        <v>7</v>
      </c>
      <c r="R392" s="288"/>
      <c r="S392" s="288"/>
      <c r="T392" s="288"/>
    </row>
    <row r="393" s="46" customFormat="1" ht="218" hidden="1" customHeight="1" spans="1:20">
      <c r="A393" s="72">
        <v>16</v>
      </c>
      <c r="B393" s="97" t="s">
        <v>1077</v>
      </c>
      <c r="C393" s="83" t="s">
        <v>1148</v>
      </c>
      <c r="D393" s="83" t="s">
        <v>165</v>
      </c>
      <c r="E393" s="289" t="s">
        <v>1149</v>
      </c>
      <c r="F393" s="83" t="s">
        <v>30</v>
      </c>
      <c r="G393" s="83" t="s">
        <v>1090</v>
      </c>
      <c r="H393" s="83">
        <v>2950</v>
      </c>
      <c r="I393" s="83">
        <v>2950</v>
      </c>
      <c r="J393" s="84"/>
      <c r="K393" s="84"/>
      <c r="L393" s="84"/>
      <c r="M393" s="84" t="s">
        <v>1150</v>
      </c>
      <c r="N393" s="84" t="s">
        <v>1151</v>
      </c>
      <c r="O393" s="72" t="s">
        <v>1109</v>
      </c>
      <c r="P393" s="84"/>
      <c r="Q393" s="288">
        <v>7</v>
      </c>
      <c r="R393" s="288"/>
      <c r="S393" s="288"/>
      <c r="T393" s="288"/>
    </row>
    <row r="394" s="47" customFormat="1" ht="130" hidden="1" customHeight="1" spans="1:20">
      <c r="A394" s="283" t="s">
        <v>1152</v>
      </c>
      <c r="B394" s="283"/>
      <c r="C394" s="283"/>
      <c r="D394" s="283"/>
      <c r="E394" s="284">
        <v>10</v>
      </c>
      <c r="F394" s="283"/>
      <c r="G394" s="62"/>
      <c r="H394" s="181">
        <f>SUM(H395:H404)</f>
        <v>4467</v>
      </c>
      <c r="I394" s="181">
        <f>SUM(I395:I404)</f>
        <v>4467</v>
      </c>
      <c r="J394" s="184">
        <f t="shared" ref="J394:L394" si="23">SUM(J395:J413)</f>
        <v>0</v>
      </c>
      <c r="K394" s="181">
        <f t="shared" si="23"/>
        <v>0</v>
      </c>
      <c r="L394" s="181">
        <f t="shared" si="23"/>
        <v>0</v>
      </c>
      <c r="M394" s="181"/>
      <c r="N394" s="181"/>
      <c r="O394" s="62"/>
      <c r="P394" s="62"/>
      <c r="Q394" s="288"/>
      <c r="R394" s="288"/>
      <c r="S394" s="288"/>
      <c r="T394" s="288"/>
    </row>
    <row r="395" s="46" customFormat="1" ht="306" hidden="1" customHeight="1" spans="1:20">
      <c r="A395" s="83">
        <v>17</v>
      </c>
      <c r="B395" s="83" t="s">
        <v>1077</v>
      </c>
      <c r="C395" s="83" t="s">
        <v>1153</v>
      </c>
      <c r="D395" s="83" t="s">
        <v>1154</v>
      </c>
      <c r="E395" s="290" t="s">
        <v>1155</v>
      </c>
      <c r="F395" s="83" t="s">
        <v>30</v>
      </c>
      <c r="G395" s="83" t="s">
        <v>1090</v>
      </c>
      <c r="H395" s="84">
        <v>239</v>
      </c>
      <c r="I395" s="84">
        <v>239</v>
      </c>
      <c r="J395" s="84">
        <v>0</v>
      </c>
      <c r="K395" s="84">
        <v>0</v>
      </c>
      <c r="L395" s="84"/>
      <c r="M395" s="84"/>
      <c r="N395" s="84" t="s">
        <v>1156</v>
      </c>
      <c r="O395" s="83" t="s">
        <v>1157</v>
      </c>
      <c r="P395" s="83" t="s">
        <v>1158</v>
      </c>
      <c r="Q395" s="288"/>
      <c r="R395" s="288">
        <v>3</v>
      </c>
      <c r="S395" s="288"/>
      <c r="T395" s="288"/>
    </row>
    <row r="396" s="46" customFormat="1" ht="330" hidden="1" customHeight="1" spans="1:20">
      <c r="A396" s="83">
        <v>18</v>
      </c>
      <c r="B396" s="83" t="s">
        <v>1077</v>
      </c>
      <c r="C396" s="83" t="s">
        <v>1159</v>
      </c>
      <c r="D396" s="83" t="s">
        <v>1154</v>
      </c>
      <c r="E396" s="290" t="s">
        <v>1160</v>
      </c>
      <c r="F396" s="83" t="s">
        <v>30</v>
      </c>
      <c r="G396" s="83" t="s">
        <v>1161</v>
      </c>
      <c r="H396" s="84">
        <v>630</v>
      </c>
      <c r="I396" s="84">
        <v>630</v>
      </c>
      <c r="J396" s="84">
        <v>0</v>
      </c>
      <c r="K396" s="84">
        <v>0</v>
      </c>
      <c r="L396" s="84"/>
      <c r="M396" s="84"/>
      <c r="N396" s="84" t="s">
        <v>1156</v>
      </c>
      <c r="O396" s="72" t="s">
        <v>1109</v>
      </c>
      <c r="P396" s="83"/>
      <c r="Q396" s="288"/>
      <c r="R396" s="288">
        <v>3</v>
      </c>
      <c r="S396" s="288"/>
      <c r="T396" s="288"/>
    </row>
    <row r="397" s="46" customFormat="1" ht="409" hidden="1" customHeight="1" spans="1:20">
      <c r="A397" s="83">
        <v>19</v>
      </c>
      <c r="B397" s="83" t="s">
        <v>1077</v>
      </c>
      <c r="C397" s="83" t="s">
        <v>1162</v>
      </c>
      <c r="D397" s="83" t="s">
        <v>1163</v>
      </c>
      <c r="E397" s="289" t="s">
        <v>1164</v>
      </c>
      <c r="F397" s="83" t="s">
        <v>30</v>
      </c>
      <c r="G397" s="83" t="s">
        <v>1090</v>
      </c>
      <c r="H397" s="83">
        <v>800</v>
      </c>
      <c r="I397" s="83">
        <v>800</v>
      </c>
      <c r="J397" s="84"/>
      <c r="K397" s="84"/>
      <c r="L397" s="84"/>
      <c r="M397" s="84"/>
      <c r="N397" s="83" t="s">
        <v>1165</v>
      </c>
      <c r="O397" s="72" t="s">
        <v>1109</v>
      </c>
      <c r="P397" s="84"/>
      <c r="Q397" s="288"/>
      <c r="R397" s="288">
        <v>3</v>
      </c>
      <c r="S397" s="288"/>
      <c r="T397" s="288"/>
    </row>
    <row r="398" s="46" customFormat="1" ht="409" hidden="1" customHeight="1" spans="1:20">
      <c r="A398" s="83">
        <v>20</v>
      </c>
      <c r="B398" s="83" t="s">
        <v>1077</v>
      </c>
      <c r="C398" s="83" t="s">
        <v>1166</v>
      </c>
      <c r="D398" s="83" t="s">
        <v>1167</v>
      </c>
      <c r="E398" s="63" t="s">
        <v>1168</v>
      </c>
      <c r="F398" s="83" t="s">
        <v>30</v>
      </c>
      <c r="G398" s="83" t="s">
        <v>1090</v>
      </c>
      <c r="H398" s="83">
        <v>150</v>
      </c>
      <c r="I398" s="83">
        <v>150</v>
      </c>
      <c r="J398" s="84"/>
      <c r="K398" s="84"/>
      <c r="L398" s="84"/>
      <c r="M398" s="84"/>
      <c r="N398" s="83" t="s">
        <v>1165</v>
      </c>
      <c r="O398" s="72" t="s">
        <v>1109</v>
      </c>
      <c r="P398" s="84"/>
      <c r="Q398" s="288"/>
      <c r="R398" s="288">
        <v>1</v>
      </c>
      <c r="S398" s="288"/>
      <c r="T398" s="288"/>
    </row>
    <row r="399" s="46" customFormat="1" ht="409" hidden="1" customHeight="1" spans="1:20">
      <c r="A399" s="83">
        <v>21</v>
      </c>
      <c r="B399" s="83" t="s">
        <v>1077</v>
      </c>
      <c r="C399" s="291" t="s">
        <v>1169</v>
      </c>
      <c r="D399" s="83" t="s">
        <v>1170</v>
      </c>
      <c r="E399" s="292" t="s">
        <v>1171</v>
      </c>
      <c r="F399" s="83" t="s">
        <v>30</v>
      </c>
      <c r="G399" s="83" t="s">
        <v>1090</v>
      </c>
      <c r="H399" s="293">
        <v>480</v>
      </c>
      <c r="I399" s="293">
        <v>480</v>
      </c>
      <c r="J399" s="84"/>
      <c r="K399" s="84"/>
      <c r="L399" s="84"/>
      <c r="M399" s="84"/>
      <c r="N399" s="83" t="s">
        <v>1172</v>
      </c>
      <c r="O399" s="72" t="s">
        <v>1109</v>
      </c>
      <c r="P399" s="84"/>
      <c r="Q399" s="288"/>
      <c r="R399" s="288">
        <v>1</v>
      </c>
      <c r="S399" s="288"/>
      <c r="T399" s="288"/>
    </row>
    <row r="400" s="46" customFormat="1" ht="409" hidden="1" customHeight="1" spans="1:20">
      <c r="A400" s="83">
        <v>22</v>
      </c>
      <c r="B400" s="83" t="s">
        <v>1077</v>
      </c>
      <c r="C400" s="291" t="s">
        <v>1173</v>
      </c>
      <c r="D400" s="83" t="s">
        <v>1174</v>
      </c>
      <c r="E400" s="292" t="s">
        <v>1175</v>
      </c>
      <c r="F400" s="83" t="s">
        <v>30</v>
      </c>
      <c r="G400" s="83" t="s">
        <v>1090</v>
      </c>
      <c r="H400" s="293">
        <v>218</v>
      </c>
      <c r="I400" s="293">
        <v>218</v>
      </c>
      <c r="J400" s="84"/>
      <c r="K400" s="84"/>
      <c r="L400" s="84"/>
      <c r="M400" s="84"/>
      <c r="N400" s="83" t="s">
        <v>1176</v>
      </c>
      <c r="O400" s="72" t="s">
        <v>1109</v>
      </c>
      <c r="P400" s="84"/>
      <c r="Q400" s="288"/>
      <c r="R400" s="288">
        <v>1</v>
      </c>
      <c r="S400" s="288"/>
      <c r="T400" s="288"/>
    </row>
    <row r="401" s="46" customFormat="1" ht="409" hidden="1" customHeight="1" spans="1:20">
      <c r="A401" s="83">
        <v>23</v>
      </c>
      <c r="B401" s="83" t="s">
        <v>1077</v>
      </c>
      <c r="C401" s="83" t="s">
        <v>1177</v>
      </c>
      <c r="D401" s="83" t="s">
        <v>1178</v>
      </c>
      <c r="E401" s="289" t="s">
        <v>1179</v>
      </c>
      <c r="F401" s="83" t="s">
        <v>30</v>
      </c>
      <c r="G401" s="83" t="s">
        <v>1090</v>
      </c>
      <c r="H401" s="83">
        <v>900</v>
      </c>
      <c r="I401" s="83">
        <v>900</v>
      </c>
      <c r="J401" s="84"/>
      <c r="K401" s="84"/>
      <c r="L401" s="84"/>
      <c r="M401" s="84"/>
      <c r="N401" s="83" t="s">
        <v>1180</v>
      </c>
      <c r="O401" s="72" t="s">
        <v>1109</v>
      </c>
      <c r="P401" s="84"/>
      <c r="Q401" s="288"/>
      <c r="R401" s="288">
        <v>1</v>
      </c>
      <c r="S401" s="288"/>
      <c r="T401" s="288"/>
    </row>
    <row r="402" s="46" customFormat="1" ht="409" hidden="1" customHeight="1" spans="1:20">
      <c r="A402" s="83">
        <v>24</v>
      </c>
      <c r="B402" s="83" t="s">
        <v>1077</v>
      </c>
      <c r="C402" s="83" t="s">
        <v>1181</v>
      </c>
      <c r="D402" s="83" t="s">
        <v>1182</v>
      </c>
      <c r="E402" s="294" t="s">
        <v>1183</v>
      </c>
      <c r="F402" s="83" t="s">
        <v>30</v>
      </c>
      <c r="G402" s="83" t="s">
        <v>1090</v>
      </c>
      <c r="H402" s="83">
        <v>140</v>
      </c>
      <c r="I402" s="83">
        <v>140</v>
      </c>
      <c r="J402" s="83"/>
      <c r="K402" s="83"/>
      <c r="L402" s="83"/>
      <c r="M402" s="83"/>
      <c r="N402" s="83" t="s">
        <v>1180</v>
      </c>
      <c r="O402" s="72" t="s">
        <v>1109</v>
      </c>
      <c r="P402" s="84"/>
      <c r="Q402" s="288"/>
      <c r="R402" s="288">
        <v>3</v>
      </c>
      <c r="S402" s="288"/>
      <c r="T402" s="288"/>
    </row>
    <row r="403" s="46" customFormat="1" ht="409" hidden="1" customHeight="1" spans="1:20">
      <c r="A403" s="83">
        <v>25</v>
      </c>
      <c r="B403" s="295" t="s">
        <v>1077</v>
      </c>
      <c r="C403" s="97" t="s">
        <v>1184</v>
      </c>
      <c r="D403" s="97" t="s">
        <v>1185</v>
      </c>
      <c r="E403" s="287" t="s">
        <v>1186</v>
      </c>
      <c r="F403" s="83" t="s">
        <v>30</v>
      </c>
      <c r="G403" s="83" t="s">
        <v>1090</v>
      </c>
      <c r="H403" s="83">
        <v>280</v>
      </c>
      <c r="I403" s="83">
        <v>280</v>
      </c>
      <c r="J403" s="181"/>
      <c r="K403" s="83"/>
      <c r="L403" s="181"/>
      <c r="M403" s="181"/>
      <c r="N403" s="84" t="s">
        <v>1180</v>
      </c>
      <c r="O403" s="83" t="s">
        <v>1109</v>
      </c>
      <c r="P403" s="296"/>
      <c r="Q403" s="288"/>
      <c r="R403" s="288">
        <v>1</v>
      </c>
      <c r="S403" s="288"/>
      <c r="T403" s="288"/>
    </row>
    <row r="404" s="46" customFormat="1" ht="409" hidden="1" customHeight="1" spans="1:20">
      <c r="A404" s="83">
        <v>26</v>
      </c>
      <c r="B404" s="295" t="s">
        <v>1077</v>
      </c>
      <c r="C404" s="97" t="s">
        <v>1187</v>
      </c>
      <c r="D404" s="97" t="s">
        <v>1188</v>
      </c>
      <c r="E404" s="297" t="s">
        <v>1189</v>
      </c>
      <c r="F404" s="83" t="s">
        <v>30</v>
      </c>
      <c r="G404" s="83" t="s">
        <v>1090</v>
      </c>
      <c r="H404" s="83">
        <v>630</v>
      </c>
      <c r="I404" s="83">
        <v>630</v>
      </c>
      <c r="J404" s="181"/>
      <c r="K404" s="83"/>
      <c r="L404" s="181"/>
      <c r="M404" s="181"/>
      <c r="N404" s="84" t="s">
        <v>1180</v>
      </c>
      <c r="O404" s="83" t="s">
        <v>1109</v>
      </c>
      <c r="P404" s="296"/>
      <c r="Q404" s="288"/>
      <c r="R404" s="288">
        <v>3</v>
      </c>
      <c r="S404" s="288"/>
      <c r="T404" s="288"/>
    </row>
    <row r="405" s="47" customFormat="1" ht="90" hidden="1" customHeight="1" spans="1:20">
      <c r="A405" s="283" t="s">
        <v>1190</v>
      </c>
      <c r="B405" s="283"/>
      <c r="C405" s="283"/>
      <c r="D405" s="283"/>
      <c r="E405" s="284" t="s">
        <v>1191</v>
      </c>
      <c r="F405" s="283"/>
      <c r="G405" s="62"/>
      <c r="H405" s="181">
        <f>SUM(H406:H415)</f>
        <v>5721.3</v>
      </c>
      <c r="I405" s="181">
        <f>SUM(I406:I415)</f>
        <v>5721.3</v>
      </c>
      <c r="J405" s="181">
        <f t="shared" ref="J405:L405" si="24">SUM(J402:J402)</f>
        <v>0</v>
      </c>
      <c r="K405" s="181">
        <f t="shared" si="24"/>
        <v>0</v>
      </c>
      <c r="L405" s="181">
        <f t="shared" si="24"/>
        <v>0</v>
      </c>
      <c r="M405" s="181"/>
      <c r="N405" s="181"/>
      <c r="O405" s="62"/>
      <c r="P405" s="183"/>
      <c r="Q405" s="288"/>
      <c r="R405" s="288"/>
      <c r="S405" s="288"/>
      <c r="T405" s="288"/>
    </row>
    <row r="406" s="46" customFormat="1" ht="288" hidden="1" customHeight="1" spans="1:20">
      <c r="A406" s="83">
        <v>27</v>
      </c>
      <c r="B406" s="83" t="s">
        <v>1077</v>
      </c>
      <c r="C406" s="83" t="s">
        <v>1192</v>
      </c>
      <c r="D406" s="83" t="s">
        <v>1193</v>
      </c>
      <c r="E406" s="289" t="s">
        <v>1194</v>
      </c>
      <c r="F406" s="83" t="s">
        <v>30</v>
      </c>
      <c r="G406" s="83" t="s">
        <v>1090</v>
      </c>
      <c r="H406" s="84">
        <v>43.8</v>
      </c>
      <c r="I406" s="84">
        <v>43.8</v>
      </c>
      <c r="J406" s="84">
        <v>0</v>
      </c>
      <c r="K406" s="84">
        <v>0</v>
      </c>
      <c r="L406" s="84">
        <v>0</v>
      </c>
      <c r="M406" s="84"/>
      <c r="N406" s="83" t="s">
        <v>1195</v>
      </c>
      <c r="O406" s="83" t="s">
        <v>1196</v>
      </c>
      <c r="P406" s="84" t="s">
        <v>1158</v>
      </c>
      <c r="Q406" s="288"/>
      <c r="R406" s="288">
        <v>1</v>
      </c>
      <c r="S406" s="288"/>
      <c r="T406" s="288"/>
    </row>
    <row r="407" s="46" customFormat="1" ht="409" hidden="1" customHeight="1" spans="1:20">
      <c r="A407" s="83">
        <v>28</v>
      </c>
      <c r="B407" s="83" t="s">
        <v>1077</v>
      </c>
      <c r="C407" s="83" t="s">
        <v>1197</v>
      </c>
      <c r="D407" s="83" t="s">
        <v>1198</v>
      </c>
      <c r="E407" s="289" t="s">
        <v>1199</v>
      </c>
      <c r="F407" s="83" t="s">
        <v>30</v>
      </c>
      <c r="G407" s="83" t="s">
        <v>1090</v>
      </c>
      <c r="H407" s="84">
        <v>560</v>
      </c>
      <c r="I407" s="84">
        <v>560</v>
      </c>
      <c r="J407" s="84">
        <v>0</v>
      </c>
      <c r="K407" s="84">
        <v>0</v>
      </c>
      <c r="L407" s="84"/>
      <c r="M407" s="84"/>
      <c r="N407" s="83" t="s">
        <v>1200</v>
      </c>
      <c r="O407" s="83" t="s">
        <v>1201</v>
      </c>
      <c r="P407" s="84" t="s">
        <v>1158</v>
      </c>
      <c r="Q407" s="288"/>
      <c r="R407" s="288">
        <v>1</v>
      </c>
      <c r="S407" s="288"/>
      <c r="T407" s="288"/>
    </row>
    <row r="408" s="46" customFormat="1" ht="308" hidden="1" customHeight="1" spans="1:20">
      <c r="A408" s="83">
        <v>29</v>
      </c>
      <c r="B408" s="83" t="s">
        <v>1077</v>
      </c>
      <c r="C408" s="83" t="s">
        <v>1202</v>
      </c>
      <c r="D408" s="83" t="s">
        <v>1203</v>
      </c>
      <c r="E408" s="289" t="s">
        <v>1204</v>
      </c>
      <c r="F408" s="83" t="s">
        <v>30</v>
      </c>
      <c r="G408" s="83" t="s">
        <v>1090</v>
      </c>
      <c r="H408" s="84">
        <v>299</v>
      </c>
      <c r="I408" s="84">
        <v>299</v>
      </c>
      <c r="J408" s="84">
        <v>0</v>
      </c>
      <c r="K408" s="84">
        <v>0</v>
      </c>
      <c r="L408" s="84"/>
      <c r="M408" s="84"/>
      <c r="N408" s="84" t="s">
        <v>1205</v>
      </c>
      <c r="O408" s="83" t="s">
        <v>1206</v>
      </c>
      <c r="P408" s="83" t="s">
        <v>1158</v>
      </c>
      <c r="Q408" s="288"/>
      <c r="R408" s="288">
        <v>1</v>
      </c>
      <c r="S408" s="288"/>
      <c r="T408" s="288"/>
    </row>
    <row r="409" s="46" customFormat="1" ht="256" hidden="1" customHeight="1" spans="1:20">
      <c r="A409" s="83">
        <v>30</v>
      </c>
      <c r="B409" s="83" t="s">
        <v>1077</v>
      </c>
      <c r="C409" s="83" t="s">
        <v>1207</v>
      </c>
      <c r="D409" s="83" t="s">
        <v>1208</v>
      </c>
      <c r="E409" s="289" t="s">
        <v>1209</v>
      </c>
      <c r="F409" s="83" t="s">
        <v>30</v>
      </c>
      <c r="G409" s="83" t="s">
        <v>1210</v>
      </c>
      <c r="H409" s="84">
        <v>70.5</v>
      </c>
      <c r="I409" s="84">
        <v>70.5</v>
      </c>
      <c r="J409" s="84">
        <v>0</v>
      </c>
      <c r="K409" s="84">
        <v>0</v>
      </c>
      <c r="L409" s="84"/>
      <c r="M409" s="84"/>
      <c r="N409" s="83" t="s">
        <v>1211</v>
      </c>
      <c r="O409" s="83" t="s">
        <v>862</v>
      </c>
      <c r="P409" s="83" t="s">
        <v>1158</v>
      </c>
      <c r="Q409" s="288"/>
      <c r="R409" s="288">
        <v>1</v>
      </c>
      <c r="S409" s="288"/>
      <c r="T409" s="288"/>
    </row>
    <row r="410" s="46" customFormat="1" ht="318" hidden="1" customHeight="1" spans="1:20">
      <c r="A410" s="83">
        <v>31</v>
      </c>
      <c r="B410" s="83" t="s">
        <v>1077</v>
      </c>
      <c r="C410" s="83" t="s">
        <v>1212</v>
      </c>
      <c r="D410" s="83" t="s">
        <v>1213</v>
      </c>
      <c r="E410" s="289" t="s">
        <v>1214</v>
      </c>
      <c r="F410" s="83" t="s">
        <v>30</v>
      </c>
      <c r="G410" s="83" t="s">
        <v>1210</v>
      </c>
      <c r="H410" s="84">
        <v>600</v>
      </c>
      <c r="I410" s="84">
        <v>600</v>
      </c>
      <c r="J410" s="84">
        <v>0</v>
      </c>
      <c r="K410" s="84">
        <v>0</v>
      </c>
      <c r="L410" s="84"/>
      <c r="M410" s="84"/>
      <c r="N410" s="83" t="s">
        <v>1215</v>
      </c>
      <c r="O410" s="83" t="s">
        <v>1109</v>
      </c>
      <c r="P410" s="83"/>
      <c r="Q410" s="288"/>
      <c r="R410" s="288">
        <v>1</v>
      </c>
      <c r="S410" s="288"/>
      <c r="T410" s="288"/>
    </row>
    <row r="411" s="46" customFormat="1" ht="256" hidden="1" customHeight="1" spans="1:20">
      <c r="A411" s="83">
        <v>32</v>
      </c>
      <c r="B411" s="83" t="s">
        <v>1077</v>
      </c>
      <c r="C411" s="72" t="s">
        <v>1216</v>
      </c>
      <c r="D411" s="72" t="s">
        <v>1217</v>
      </c>
      <c r="E411" s="289" t="s">
        <v>1218</v>
      </c>
      <c r="F411" s="83" t="s">
        <v>30</v>
      </c>
      <c r="G411" s="83" t="s">
        <v>1090</v>
      </c>
      <c r="H411" s="83">
        <v>650</v>
      </c>
      <c r="I411" s="83">
        <v>650</v>
      </c>
      <c r="J411" s="84"/>
      <c r="K411" s="84"/>
      <c r="L411" s="84"/>
      <c r="M411" s="84"/>
      <c r="N411" s="84" t="s">
        <v>1219</v>
      </c>
      <c r="O411" s="72" t="s">
        <v>1109</v>
      </c>
      <c r="P411" s="84"/>
      <c r="Q411" s="288"/>
      <c r="R411" s="288">
        <v>1</v>
      </c>
      <c r="S411" s="288"/>
      <c r="T411" s="288"/>
    </row>
    <row r="412" s="46" customFormat="1" ht="290" hidden="1" customHeight="1" spans="1:20">
      <c r="A412" s="83">
        <v>33</v>
      </c>
      <c r="B412" s="83" t="s">
        <v>1077</v>
      </c>
      <c r="C412" s="72" t="s">
        <v>1220</v>
      </c>
      <c r="D412" s="72" t="s">
        <v>1221</v>
      </c>
      <c r="E412" s="294" t="s">
        <v>1222</v>
      </c>
      <c r="F412" s="83" t="s">
        <v>30</v>
      </c>
      <c r="G412" s="83" t="s">
        <v>1090</v>
      </c>
      <c r="H412" s="83">
        <v>475</v>
      </c>
      <c r="I412" s="83">
        <v>475</v>
      </c>
      <c r="J412" s="84"/>
      <c r="K412" s="84"/>
      <c r="L412" s="84"/>
      <c r="M412" s="84"/>
      <c r="N412" s="84" t="s">
        <v>1219</v>
      </c>
      <c r="O412" s="72" t="s">
        <v>1109</v>
      </c>
      <c r="P412" s="84"/>
      <c r="Q412" s="288"/>
      <c r="R412" s="288">
        <v>1</v>
      </c>
      <c r="S412" s="288"/>
      <c r="T412" s="288"/>
    </row>
    <row r="413" s="46" customFormat="1" ht="409" hidden="1" customHeight="1" spans="1:20">
      <c r="A413" s="83">
        <v>34</v>
      </c>
      <c r="B413" s="97" t="s">
        <v>1077</v>
      </c>
      <c r="C413" s="97" t="s">
        <v>1223</v>
      </c>
      <c r="D413" s="97" t="s">
        <v>1224</v>
      </c>
      <c r="E413" s="67" t="s">
        <v>1225</v>
      </c>
      <c r="F413" s="97" t="s">
        <v>319</v>
      </c>
      <c r="G413" s="83" t="s">
        <v>1090</v>
      </c>
      <c r="H413" s="83">
        <v>300</v>
      </c>
      <c r="I413" s="83">
        <v>300</v>
      </c>
      <c r="J413" s="84"/>
      <c r="K413" s="84"/>
      <c r="L413" s="84"/>
      <c r="M413" s="84"/>
      <c r="N413" s="83" t="s">
        <v>1226</v>
      </c>
      <c r="O413" s="72" t="s">
        <v>1227</v>
      </c>
      <c r="P413" s="83"/>
      <c r="Q413" s="288"/>
      <c r="R413" s="288">
        <v>1</v>
      </c>
      <c r="S413" s="288"/>
      <c r="T413" s="288"/>
    </row>
    <row r="414" s="46" customFormat="1" ht="409" hidden="1" customHeight="1" spans="1:20">
      <c r="A414" s="83">
        <v>35</v>
      </c>
      <c r="B414" s="83" t="s">
        <v>1077</v>
      </c>
      <c r="C414" s="83" t="s">
        <v>1228</v>
      </c>
      <c r="D414" s="83" t="s">
        <v>1229</v>
      </c>
      <c r="E414" s="63" t="s">
        <v>1230</v>
      </c>
      <c r="F414" s="83" t="s">
        <v>30</v>
      </c>
      <c r="G414" s="83" t="s">
        <v>1084</v>
      </c>
      <c r="H414" s="83">
        <v>1600</v>
      </c>
      <c r="I414" s="83">
        <v>1600</v>
      </c>
      <c r="J414" s="84"/>
      <c r="K414" s="84"/>
      <c r="L414" s="84"/>
      <c r="M414" s="84"/>
      <c r="N414" s="84" t="s">
        <v>1231</v>
      </c>
      <c r="O414" s="72" t="s">
        <v>1109</v>
      </c>
      <c r="P414" s="84"/>
      <c r="Q414" s="288"/>
      <c r="R414" s="288">
        <v>1</v>
      </c>
      <c r="S414" s="288"/>
      <c r="T414" s="288"/>
    </row>
    <row r="415" s="46" customFormat="1" ht="409" hidden="1" customHeight="1" spans="1:20">
      <c r="A415" s="83">
        <v>36</v>
      </c>
      <c r="B415" s="83" t="s">
        <v>1077</v>
      </c>
      <c r="C415" s="83" t="s">
        <v>1232</v>
      </c>
      <c r="D415" s="83" t="s">
        <v>1233</v>
      </c>
      <c r="E415" s="63" t="s">
        <v>1234</v>
      </c>
      <c r="F415" s="83" t="s">
        <v>30</v>
      </c>
      <c r="G415" s="83" t="s">
        <v>1090</v>
      </c>
      <c r="H415" s="83">
        <v>1123</v>
      </c>
      <c r="I415" s="83">
        <v>1123</v>
      </c>
      <c r="J415" s="83"/>
      <c r="K415" s="83"/>
      <c r="L415" s="83"/>
      <c r="M415" s="83"/>
      <c r="N415" s="83" t="s">
        <v>1180</v>
      </c>
      <c r="O415" s="72" t="s">
        <v>1109</v>
      </c>
      <c r="P415" s="84"/>
      <c r="Q415" s="298"/>
      <c r="R415" s="298">
        <v>1</v>
      </c>
      <c r="S415" s="298"/>
      <c r="T415" s="298"/>
    </row>
    <row r="416" s="46" customFormat="1" ht="97" hidden="1" customHeight="1" spans="1:20">
      <c r="A416" s="83"/>
      <c r="B416" s="83"/>
      <c r="C416" s="83"/>
      <c r="D416" s="83"/>
      <c r="E416" s="63"/>
      <c r="F416" s="83"/>
      <c r="G416" s="83"/>
      <c r="H416" s="83"/>
      <c r="I416" s="83"/>
      <c r="J416" s="83"/>
      <c r="K416" s="83"/>
      <c r="L416" s="83"/>
      <c r="M416" s="83"/>
      <c r="N416" s="83"/>
      <c r="O416" s="72"/>
      <c r="P416" s="84"/>
      <c r="Q416" s="299"/>
      <c r="R416" s="299"/>
      <c r="S416" s="299"/>
      <c r="T416" s="299"/>
    </row>
    <row r="417" s="48" customFormat="1" ht="94" hidden="1" customHeight="1" spans="1:20">
      <c r="A417" s="283" t="s">
        <v>1235</v>
      </c>
      <c r="B417" s="283"/>
      <c r="C417" s="283"/>
      <c r="D417" s="283"/>
      <c r="E417" s="67" t="s">
        <v>1236</v>
      </c>
      <c r="F417" s="300"/>
      <c r="G417" s="300"/>
      <c r="H417" s="301">
        <f t="shared" ref="H417:L417" si="25">SUM(H418:H420)</f>
        <v>2466</v>
      </c>
      <c r="I417" s="301">
        <f t="shared" si="25"/>
        <v>2466</v>
      </c>
      <c r="J417" s="301">
        <f t="shared" si="25"/>
        <v>0</v>
      </c>
      <c r="K417" s="301">
        <f t="shared" si="25"/>
        <v>0</v>
      </c>
      <c r="L417" s="301">
        <f t="shared" si="25"/>
        <v>0</v>
      </c>
      <c r="M417" s="301"/>
      <c r="N417" s="301"/>
      <c r="O417" s="301"/>
      <c r="P417" s="62"/>
      <c r="Q417" s="288"/>
      <c r="R417" s="288"/>
      <c r="S417" s="288"/>
      <c r="T417" s="288"/>
    </row>
    <row r="418" s="46" customFormat="1" ht="409" hidden="1" customHeight="1" spans="1:20">
      <c r="A418" s="83">
        <v>37</v>
      </c>
      <c r="B418" s="97" t="s">
        <v>1077</v>
      </c>
      <c r="C418" s="83" t="s">
        <v>1237</v>
      </c>
      <c r="D418" s="97" t="s">
        <v>1238</v>
      </c>
      <c r="E418" s="287" t="s">
        <v>1239</v>
      </c>
      <c r="F418" s="97" t="s">
        <v>30</v>
      </c>
      <c r="G418" s="97" t="s">
        <v>1090</v>
      </c>
      <c r="H418" s="101">
        <v>900</v>
      </c>
      <c r="I418" s="101">
        <v>900</v>
      </c>
      <c r="J418" s="101"/>
      <c r="K418" s="101"/>
      <c r="L418" s="101"/>
      <c r="M418" s="101"/>
      <c r="N418" s="83" t="s">
        <v>1180</v>
      </c>
      <c r="O418" s="72" t="s">
        <v>1109</v>
      </c>
      <c r="P418" s="83" t="s">
        <v>1240</v>
      </c>
      <c r="Q418" s="288"/>
      <c r="R418" s="288"/>
      <c r="S418" s="288">
        <v>1</v>
      </c>
      <c r="T418" s="288"/>
    </row>
    <row r="419" s="46" customFormat="1" ht="409" hidden="1" customHeight="1" spans="1:20">
      <c r="A419" s="83">
        <v>38</v>
      </c>
      <c r="B419" s="97" t="s">
        <v>1077</v>
      </c>
      <c r="C419" s="83" t="s">
        <v>1241</v>
      </c>
      <c r="D419" s="97" t="s">
        <v>1138</v>
      </c>
      <c r="E419" s="302" t="s">
        <v>1242</v>
      </c>
      <c r="F419" s="97" t="s">
        <v>30</v>
      </c>
      <c r="G419" s="97" t="s">
        <v>1090</v>
      </c>
      <c r="H419" s="101">
        <v>700</v>
      </c>
      <c r="I419" s="101">
        <v>700</v>
      </c>
      <c r="J419" s="101"/>
      <c r="K419" s="101"/>
      <c r="L419" s="101"/>
      <c r="M419" s="101"/>
      <c r="N419" s="83" t="s">
        <v>1180</v>
      </c>
      <c r="O419" s="72" t="s">
        <v>1109</v>
      </c>
      <c r="P419" s="83" t="s">
        <v>1240</v>
      </c>
      <c r="Q419" s="288"/>
      <c r="R419" s="288"/>
      <c r="S419" s="288">
        <v>1</v>
      </c>
      <c r="T419" s="288"/>
    </row>
    <row r="420" s="46" customFormat="1" ht="308" hidden="1" customHeight="1" spans="1:20">
      <c r="A420" s="83">
        <v>39</v>
      </c>
      <c r="B420" s="97" t="s">
        <v>1077</v>
      </c>
      <c r="C420" s="83" t="s">
        <v>1243</v>
      </c>
      <c r="D420" s="97" t="s">
        <v>1088</v>
      </c>
      <c r="E420" s="303" t="s">
        <v>1244</v>
      </c>
      <c r="F420" s="97" t="s">
        <v>30</v>
      </c>
      <c r="G420" s="97" t="s">
        <v>1090</v>
      </c>
      <c r="H420" s="101">
        <v>866</v>
      </c>
      <c r="I420" s="101">
        <v>866</v>
      </c>
      <c r="J420" s="101"/>
      <c r="K420" s="101"/>
      <c r="L420" s="101"/>
      <c r="M420" s="101"/>
      <c r="N420" s="83" t="s">
        <v>1180</v>
      </c>
      <c r="O420" s="72" t="s">
        <v>1109</v>
      </c>
      <c r="P420" s="83" t="s">
        <v>1240</v>
      </c>
      <c r="Q420" s="288"/>
      <c r="R420" s="288"/>
      <c r="S420" s="288">
        <v>1</v>
      </c>
      <c r="T420" s="288"/>
    </row>
    <row r="421" s="47" customFormat="1" ht="68" hidden="1" customHeight="1" spans="1:20">
      <c r="A421" s="183" t="s">
        <v>1245</v>
      </c>
      <c r="B421" s="183"/>
      <c r="C421" s="183"/>
      <c r="D421" s="183"/>
      <c r="E421" s="63">
        <v>1</v>
      </c>
      <c r="F421" s="183"/>
      <c r="G421" s="183"/>
      <c r="H421" s="183">
        <v>30</v>
      </c>
      <c r="I421" s="183">
        <v>30</v>
      </c>
      <c r="J421" s="183"/>
      <c r="K421" s="183"/>
      <c r="L421" s="183"/>
      <c r="M421" s="62"/>
      <c r="N421" s="304"/>
      <c r="O421" s="183"/>
      <c r="P421" s="62"/>
      <c r="Q421" s="288"/>
      <c r="R421" s="288"/>
      <c r="S421" s="288"/>
      <c r="T421" s="288"/>
    </row>
    <row r="422" s="46" customFormat="1" ht="116" hidden="1" customHeight="1" spans="1:20">
      <c r="A422" s="161">
        <v>40</v>
      </c>
      <c r="B422" s="97" t="s">
        <v>1077</v>
      </c>
      <c r="C422" s="83" t="s">
        <v>1246</v>
      </c>
      <c r="D422" s="83" t="s">
        <v>1077</v>
      </c>
      <c r="E422" s="270" t="s">
        <v>1247</v>
      </c>
      <c r="F422" s="97" t="s">
        <v>30</v>
      </c>
      <c r="G422" s="97" t="s">
        <v>1090</v>
      </c>
      <c r="H422" s="83">
        <v>30</v>
      </c>
      <c r="I422" s="83">
        <v>30</v>
      </c>
      <c r="J422" s="161"/>
      <c r="K422" s="161"/>
      <c r="L422" s="161"/>
      <c r="M422" s="112"/>
      <c r="N422" s="305"/>
      <c r="O422" s="161"/>
      <c r="P422" s="112"/>
      <c r="Q422" s="288"/>
      <c r="R422" s="288">
        <v>6</v>
      </c>
      <c r="S422" s="288"/>
      <c r="T422" s="288"/>
    </row>
    <row r="423" s="49" customFormat="1" ht="92" hidden="1" customHeight="1" spans="1:20">
      <c r="A423" s="62" t="s">
        <v>1248</v>
      </c>
      <c r="B423" s="62"/>
      <c r="C423" s="62"/>
      <c r="D423" s="62"/>
      <c r="E423" s="306" t="e">
        <f t="shared" ref="E423:L423" si="26">E424+E471+E475+E506+E511+E513+E515</f>
        <v>#VALUE!</v>
      </c>
      <c r="F423" s="76"/>
      <c r="G423" s="76"/>
      <c r="H423" s="76">
        <f t="shared" si="26"/>
        <v>36319.35</v>
      </c>
      <c r="I423" s="76">
        <f t="shared" si="26"/>
        <v>36319.35</v>
      </c>
      <c r="J423" s="76">
        <f t="shared" si="26"/>
        <v>0</v>
      </c>
      <c r="K423" s="76">
        <f t="shared" si="26"/>
        <v>0</v>
      </c>
      <c r="L423" s="76">
        <f t="shared" si="26"/>
        <v>4652.77</v>
      </c>
      <c r="M423" s="62"/>
      <c r="N423" s="245"/>
      <c r="O423" s="62"/>
      <c r="P423" s="62"/>
      <c r="Q423" s="307"/>
      <c r="R423" s="307"/>
      <c r="S423" s="307"/>
      <c r="T423" s="307"/>
    </row>
    <row r="424" s="49" customFormat="1" ht="90" hidden="1" customHeight="1" spans="1:20">
      <c r="A424" s="62" t="s">
        <v>1249</v>
      </c>
      <c r="B424" s="62"/>
      <c r="C424" s="62"/>
      <c r="D424" s="62"/>
      <c r="E424" s="63">
        <v>25</v>
      </c>
      <c r="F424" s="62"/>
      <c r="G424" s="62"/>
      <c r="H424" s="62">
        <f t="shared" ref="H424:L424" si="27">SUM(H425:H467)</f>
        <v>22081.98</v>
      </c>
      <c r="I424" s="62">
        <f t="shared" si="27"/>
        <v>22081.98</v>
      </c>
      <c r="J424" s="62">
        <f t="shared" si="27"/>
        <v>0</v>
      </c>
      <c r="K424" s="62">
        <f t="shared" si="27"/>
        <v>0</v>
      </c>
      <c r="L424" s="62">
        <f t="shared" si="27"/>
        <v>2329</v>
      </c>
      <c r="M424" s="62"/>
      <c r="N424" s="245"/>
      <c r="O424" s="62"/>
      <c r="P424" s="62"/>
      <c r="Q424" s="307"/>
      <c r="R424" s="307"/>
      <c r="S424" s="307"/>
      <c r="T424" s="307"/>
    </row>
    <row r="425" s="50" customFormat="1" ht="324" hidden="1" spans="1:20">
      <c r="A425" s="83">
        <v>1</v>
      </c>
      <c r="B425" s="83" t="s">
        <v>1248</v>
      </c>
      <c r="C425" s="83" t="s">
        <v>1250</v>
      </c>
      <c r="D425" s="83" t="s">
        <v>1251</v>
      </c>
      <c r="E425" s="63" t="s">
        <v>1252</v>
      </c>
      <c r="F425" s="83" t="s">
        <v>30</v>
      </c>
      <c r="G425" s="83" t="s">
        <v>1253</v>
      </c>
      <c r="H425" s="83">
        <v>1500</v>
      </c>
      <c r="I425" s="83">
        <v>1500</v>
      </c>
      <c r="J425" s="83">
        <v>0</v>
      </c>
      <c r="K425" s="83">
        <v>0</v>
      </c>
      <c r="L425" s="83">
        <v>150</v>
      </c>
      <c r="M425" s="83" t="s">
        <v>1254</v>
      </c>
      <c r="N425" s="83" t="s">
        <v>1255</v>
      </c>
      <c r="O425" s="83" t="s">
        <v>1256</v>
      </c>
      <c r="P425" s="83"/>
      <c r="Q425" s="83">
        <v>1</v>
      </c>
      <c r="R425" s="83"/>
      <c r="S425" s="83"/>
      <c r="T425" s="83">
        <v>2</v>
      </c>
    </row>
    <row r="426" s="50" customFormat="1" ht="300" hidden="1" customHeight="1" spans="1:20">
      <c r="A426" s="83">
        <v>2</v>
      </c>
      <c r="B426" s="83" t="s">
        <v>1248</v>
      </c>
      <c r="C426" s="83" t="s">
        <v>1257</v>
      </c>
      <c r="D426" s="83" t="s">
        <v>1258</v>
      </c>
      <c r="E426" s="278" t="s">
        <v>1259</v>
      </c>
      <c r="F426" s="83" t="s">
        <v>30</v>
      </c>
      <c r="G426" s="83" t="s">
        <v>1253</v>
      </c>
      <c r="H426" s="83">
        <v>2000</v>
      </c>
      <c r="I426" s="83">
        <v>2000</v>
      </c>
      <c r="J426" s="83">
        <v>0</v>
      </c>
      <c r="K426" s="83">
        <v>0</v>
      </c>
      <c r="L426" s="83">
        <v>240</v>
      </c>
      <c r="M426" s="83" t="s">
        <v>1254</v>
      </c>
      <c r="N426" s="83" t="s">
        <v>1260</v>
      </c>
      <c r="O426" s="83" t="s">
        <v>1261</v>
      </c>
      <c r="P426" s="83"/>
      <c r="Q426" s="83">
        <v>1</v>
      </c>
      <c r="R426" s="83"/>
      <c r="S426" s="83"/>
      <c r="T426" s="83">
        <v>2</v>
      </c>
    </row>
    <row r="427" s="50" customFormat="1" ht="172" hidden="1" customHeight="1" spans="1:20">
      <c r="A427" s="83"/>
      <c r="B427" s="83"/>
      <c r="C427" s="83"/>
      <c r="D427" s="83"/>
      <c r="E427" s="278"/>
      <c r="F427" s="83"/>
      <c r="G427" s="83"/>
      <c r="H427" s="83"/>
      <c r="I427" s="83"/>
      <c r="J427" s="83"/>
      <c r="K427" s="83"/>
      <c r="L427" s="83"/>
      <c r="M427" s="83"/>
      <c r="N427" s="83"/>
      <c r="O427" s="83"/>
      <c r="P427" s="83"/>
      <c r="Q427" s="83"/>
      <c r="R427" s="83"/>
      <c r="S427" s="83"/>
      <c r="T427" s="83"/>
    </row>
    <row r="428" s="50" customFormat="1" ht="316" hidden="1" customHeight="1" spans="1:20">
      <c r="A428" s="83">
        <v>3</v>
      </c>
      <c r="B428" s="83" t="s">
        <v>1248</v>
      </c>
      <c r="C428" s="83" t="s">
        <v>1262</v>
      </c>
      <c r="D428" s="83" t="s">
        <v>1251</v>
      </c>
      <c r="E428" s="63" t="s">
        <v>1263</v>
      </c>
      <c r="F428" s="83" t="s">
        <v>30</v>
      </c>
      <c r="G428" s="83" t="s">
        <v>1264</v>
      </c>
      <c r="H428" s="83">
        <v>1600</v>
      </c>
      <c r="I428" s="83">
        <v>1600</v>
      </c>
      <c r="J428" s="83">
        <v>0</v>
      </c>
      <c r="K428" s="83">
        <v>0</v>
      </c>
      <c r="L428" s="83">
        <v>160</v>
      </c>
      <c r="M428" s="83" t="s">
        <v>1254</v>
      </c>
      <c r="N428" s="83" t="s">
        <v>1265</v>
      </c>
      <c r="O428" s="83" t="s">
        <v>1256</v>
      </c>
      <c r="P428" s="83"/>
      <c r="Q428" s="83">
        <v>5</v>
      </c>
      <c r="R428" s="83"/>
      <c r="S428" s="83"/>
      <c r="T428" s="83">
        <v>2</v>
      </c>
    </row>
    <row r="429" s="50" customFormat="1" ht="336" hidden="1" customHeight="1" spans="1:20">
      <c r="A429" s="83"/>
      <c r="B429" s="83"/>
      <c r="C429" s="83"/>
      <c r="D429" s="83"/>
      <c r="E429" s="270"/>
      <c r="F429" s="83"/>
      <c r="G429" s="83"/>
      <c r="H429" s="83"/>
      <c r="I429" s="83"/>
      <c r="J429" s="83"/>
      <c r="K429" s="83"/>
      <c r="L429" s="83"/>
      <c r="M429" s="83"/>
      <c r="N429" s="83"/>
      <c r="O429" s="83"/>
      <c r="P429" s="83"/>
      <c r="Q429" s="83"/>
      <c r="R429" s="83"/>
      <c r="S429" s="83"/>
      <c r="T429" s="83"/>
    </row>
    <row r="430" s="50" customFormat="1" ht="409" hidden="1" customHeight="1" spans="1:20">
      <c r="A430" s="83">
        <v>4</v>
      </c>
      <c r="B430" s="83" t="s">
        <v>1248</v>
      </c>
      <c r="C430" s="83" t="s">
        <v>1266</v>
      </c>
      <c r="D430" s="83" t="s">
        <v>1267</v>
      </c>
      <c r="E430" s="270" t="s">
        <v>1268</v>
      </c>
      <c r="F430" s="83" t="s">
        <v>30</v>
      </c>
      <c r="G430" s="83" t="s">
        <v>1269</v>
      </c>
      <c r="H430" s="83">
        <v>85</v>
      </c>
      <c r="I430" s="83">
        <v>85</v>
      </c>
      <c r="J430" s="83">
        <v>0</v>
      </c>
      <c r="K430" s="83">
        <v>0</v>
      </c>
      <c r="L430" s="83">
        <v>8.5</v>
      </c>
      <c r="M430" s="83" t="s">
        <v>1270</v>
      </c>
      <c r="N430" s="83" t="s">
        <v>1271</v>
      </c>
      <c r="O430" s="83" t="s">
        <v>1256</v>
      </c>
      <c r="P430" s="83"/>
      <c r="Q430" s="83" t="s">
        <v>1272</v>
      </c>
      <c r="R430" s="83"/>
      <c r="S430" s="83"/>
      <c r="T430" s="83"/>
    </row>
    <row r="431" s="50" customFormat="1" ht="278" hidden="1" customHeight="1" spans="1:20">
      <c r="A431" s="83"/>
      <c r="B431" s="83"/>
      <c r="C431" s="83"/>
      <c r="D431" s="83"/>
      <c r="E431" s="270"/>
      <c r="F431" s="83"/>
      <c r="G431" s="83"/>
      <c r="H431" s="83"/>
      <c r="I431" s="83"/>
      <c r="J431" s="83"/>
      <c r="K431" s="83"/>
      <c r="L431" s="83"/>
      <c r="M431" s="83"/>
      <c r="N431" s="83"/>
      <c r="O431" s="83"/>
      <c r="P431" s="83"/>
      <c r="Q431" s="83"/>
      <c r="R431" s="83"/>
      <c r="S431" s="83"/>
      <c r="T431" s="83"/>
    </row>
    <row r="432" s="50" customFormat="1" ht="409" hidden="1" customHeight="1" spans="1:20">
      <c r="A432" s="83">
        <v>5</v>
      </c>
      <c r="B432" s="83" t="s">
        <v>1248</v>
      </c>
      <c r="C432" s="83" t="s">
        <v>1273</v>
      </c>
      <c r="D432" s="83" t="s">
        <v>1274</v>
      </c>
      <c r="E432" s="270" t="s">
        <v>1275</v>
      </c>
      <c r="F432" s="83" t="s">
        <v>30</v>
      </c>
      <c r="G432" s="83" t="s">
        <v>1269</v>
      </c>
      <c r="H432" s="83">
        <v>500</v>
      </c>
      <c r="I432" s="83">
        <v>500</v>
      </c>
      <c r="J432" s="83">
        <v>0</v>
      </c>
      <c r="K432" s="83">
        <v>0</v>
      </c>
      <c r="L432" s="83">
        <v>50</v>
      </c>
      <c r="M432" s="83" t="s">
        <v>1276</v>
      </c>
      <c r="N432" s="83" t="s">
        <v>1277</v>
      </c>
      <c r="O432" s="83" t="s">
        <v>1256</v>
      </c>
      <c r="P432" s="83"/>
      <c r="Q432" s="83">
        <v>5</v>
      </c>
      <c r="R432" s="83"/>
      <c r="S432" s="83"/>
      <c r="T432" s="83">
        <v>2</v>
      </c>
    </row>
    <row r="433" s="50" customFormat="1" ht="170" hidden="1" customHeight="1" spans="1:20">
      <c r="A433" s="83"/>
      <c r="B433" s="83"/>
      <c r="C433" s="83"/>
      <c r="D433" s="83"/>
      <c r="E433" s="270"/>
      <c r="F433" s="83"/>
      <c r="G433" s="83"/>
      <c r="H433" s="83"/>
      <c r="I433" s="83"/>
      <c r="J433" s="83"/>
      <c r="K433" s="83"/>
      <c r="L433" s="83"/>
      <c r="M433" s="83"/>
      <c r="N433" s="83"/>
      <c r="O433" s="83"/>
      <c r="P433" s="83"/>
      <c r="Q433" s="83"/>
      <c r="R433" s="83"/>
      <c r="S433" s="83"/>
      <c r="T433" s="83"/>
    </row>
    <row r="434" s="50" customFormat="1" ht="409" hidden="1" customHeight="1" spans="1:20">
      <c r="A434" s="83">
        <v>6</v>
      </c>
      <c r="B434" s="83" t="s">
        <v>1248</v>
      </c>
      <c r="C434" s="83" t="s">
        <v>1278</v>
      </c>
      <c r="D434" s="83" t="s">
        <v>1274</v>
      </c>
      <c r="E434" s="270" t="s">
        <v>1279</v>
      </c>
      <c r="F434" s="83" t="s">
        <v>30</v>
      </c>
      <c r="G434" s="83" t="s">
        <v>1269</v>
      </c>
      <c r="H434" s="83">
        <v>130</v>
      </c>
      <c r="I434" s="83">
        <v>130</v>
      </c>
      <c r="J434" s="83">
        <v>0</v>
      </c>
      <c r="K434" s="83">
        <v>0</v>
      </c>
      <c r="L434" s="83">
        <v>13</v>
      </c>
      <c r="M434" s="83" t="s">
        <v>1280</v>
      </c>
      <c r="N434" s="83" t="s">
        <v>1281</v>
      </c>
      <c r="O434" s="83" t="s">
        <v>1256</v>
      </c>
      <c r="P434" s="83"/>
      <c r="Q434" s="83">
        <v>2</v>
      </c>
      <c r="R434" s="83"/>
      <c r="S434" s="83"/>
      <c r="T434" s="83">
        <v>2</v>
      </c>
    </row>
    <row r="435" s="50" customFormat="1" ht="110" hidden="1" customHeight="1" spans="1:20">
      <c r="A435" s="83"/>
      <c r="B435" s="83"/>
      <c r="C435" s="83"/>
      <c r="D435" s="83"/>
      <c r="E435" s="270"/>
      <c r="F435" s="83"/>
      <c r="G435" s="83"/>
      <c r="H435" s="83"/>
      <c r="I435" s="83"/>
      <c r="J435" s="83"/>
      <c r="K435" s="83"/>
      <c r="L435" s="83"/>
      <c r="M435" s="83"/>
      <c r="N435" s="83"/>
      <c r="O435" s="83"/>
      <c r="P435" s="83"/>
      <c r="Q435" s="83"/>
      <c r="R435" s="83"/>
      <c r="S435" s="83"/>
      <c r="T435" s="83"/>
    </row>
    <row r="436" s="50" customFormat="1" ht="409" hidden="1" customHeight="1" spans="1:20">
      <c r="A436" s="83">
        <v>7</v>
      </c>
      <c r="B436" s="83" t="s">
        <v>1248</v>
      </c>
      <c r="C436" s="83" t="s">
        <v>1282</v>
      </c>
      <c r="D436" s="83" t="s">
        <v>1283</v>
      </c>
      <c r="E436" s="270" t="s">
        <v>1284</v>
      </c>
      <c r="F436" s="83" t="s">
        <v>30</v>
      </c>
      <c r="G436" s="83" t="s">
        <v>1269</v>
      </c>
      <c r="H436" s="83">
        <v>124</v>
      </c>
      <c r="I436" s="83">
        <v>124</v>
      </c>
      <c r="J436" s="83">
        <v>0</v>
      </c>
      <c r="K436" s="83">
        <v>0</v>
      </c>
      <c r="L436" s="83">
        <v>12</v>
      </c>
      <c r="M436" s="83" t="s">
        <v>1285</v>
      </c>
      <c r="N436" s="83" t="s">
        <v>1286</v>
      </c>
      <c r="O436" s="83" t="s">
        <v>1287</v>
      </c>
      <c r="P436" s="83"/>
      <c r="Q436" s="83">
        <v>6</v>
      </c>
      <c r="R436" s="83">
        <v>3</v>
      </c>
      <c r="S436" s="83"/>
      <c r="T436" s="83"/>
    </row>
    <row r="437" s="50" customFormat="1" ht="409" hidden="1" customHeight="1" spans="1:20">
      <c r="A437" s="83">
        <v>8</v>
      </c>
      <c r="B437" s="83" t="s">
        <v>1248</v>
      </c>
      <c r="C437" s="83" t="s">
        <v>1288</v>
      </c>
      <c r="D437" s="83" t="s">
        <v>1258</v>
      </c>
      <c r="E437" s="270" t="s">
        <v>1289</v>
      </c>
      <c r="F437" s="83" t="s">
        <v>30</v>
      </c>
      <c r="G437" s="83" t="s">
        <v>1290</v>
      </c>
      <c r="H437" s="83">
        <v>1000</v>
      </c>
      <c r="I437" s="83">
        <v>1000</v>
      </c>
      <c r="J437" s="83">
        <v>0</v>
      </c>
      <c r="K437" s="83">
        <v>0</v>
      </c>
      <c r="L437" s="83">
        <v>100</v>
      </c>
      <c r="M437" s="83" t="s">
        <v>1291</v>
      </c>
      <c r="N437" s="83" t="s">
        <v>1292</v>
      </c>
      <c r="O437" s="83" t="s">
        <v>1256</v>
      </c>
      <c r="P437" s="83"/>
      <c r="Q437" s="83">
        <v>5</v>
      </c>
      <c r="R437" s="83"/>
      <c r="S437" s="83"/>
      <c r="T437" s="83">
        <v>2</v>
      </c>
    </row>
    <row r="438" s="50" customFormat="1" ht="76" hidden="1" customHeight="1" spans="1:20">
      <c r="A438" s="83"/>
      <c r="B438" s="83"/>
      <c r="C438" s="83"/>
      <c r="D438" s="83"/>
      <c r="E438" s="270"/>
      <c r="F438" s="83"/>
      <c r="G438" s="83"/>
      <c r="H438" s="83"/>
      <c r="I438" s="83"/>
      <c r="J438" s="83"/>
      <c r="K438" s="83"/>
      <c r="L438" s="83"/>
      <c r="M438" s="83"/>
      <c r="N438" s="83"/>
      <c r="O438" s="83"/>
      <c r="P438" s="83"/>
      <c r="Q438" s="83"/>
      <c r="R438" s="83"/>
      <c r="S438" s="83"/>
      <c r="T438" s="83"/>
    </row>
    <row r="439" s="50" customFormat="1" ht="342" hidden="1" customHeight="1" spans="1:20">
      <c r="A439" s="83">
        <v>9</v>
      </c>
      <c r="B439" s="83" t="s">
        <v>1248</v>
      </c>
      <c r="C439" s="83" t="s">
        <v>1293</v>
      </c>
      <c r="D439" s="83" t="s">
        <v>1294</v>
      </c>
      <c r="E439" s="270" t="s">
        <v>1295</v>
      </c>
      <c r="F439" s="83" t="s">
        <v>30</v>
      </c>
      <c r="G439" s="83" t="s">
        <v>1296</v>
      </c>
      <c r="H439" s="83">
        <v>1800</v>
      </c>
      <c r="I439" s="83">
        <v>1800</v>
      </c>
      <c r="J439" s="83">
        <v>0</v>
      </c>
      <c r="K439" s="83">
        <v>0</v>
      </c>
      <c r="L439" s="83">
        <v>180</v>
      </c>
      <c r="M439" s="83" t="s">
        <v>1297</v>
      </c>
      <c r="N439" s="83" t="s">
        <v>1298</v>
      </c>
      <c r="O439" s="83" t="s">
        <v>1256</v>
      </c>
      <c r="P439" s="83"/>
      <c r="Q439" s="83">
        <v>1</v>
      </c>
      <c r="R439" s="83"/>
      <c r="S439" s="83"/>
      <c r="T439" s="83"/>
    </row>
    <row r="440" s="50" customFormat="1" ht="409" hidden="1" customHeight="1" spans="1:20">
      <c r="A440" s="83">
        <v>10</v>
      </c>
      <c r="B440" s="83" t="s">
        <v>1248</v>
      </c>
      <c r="C440" s="83" t="s">
        <v>1299</v>
      </c>
      <c r="D440" s="83" t="s">
        <v>1300</v>
      </c>
      <c r="E440" s="270" t="s">
        <v>1301</v>
      </c>
      <c r="F440" s="83" t="s">
        <v>30</v>
      </c>
      <c r="G440" s="83" t="s">
        <v>1296</v>
      </c>
      <c r="H440" s="83">
        <v>800</v>
      </c>
      <c r="I440" s="83">
        <v>800</v>
      </c>
      <c r="J440" s="83">
        <v>0</v>
      </c>
      <c r="K440" s="83">
        <v>0</v>
      </c>
      <c r="L440" s="83">
        <v>80</v>
      </c>
      <c r="M440" s="83" t="s">
        <v>1285</v>
      </c>
      <c r="N440" s="83" t="s">
        <v>1302</v>
      </c>
      <c r="O440" s="83" t="s">
        <v>1256</v>
      </c>
      <c r="P440" s="83"/>
      <c r="Q440" s="83">
        <v>6</v>
      </c>
      <c r="R440" s="83">
        <v>3</v>
      </c>
      <c r="S440" s="83"/>
      <c r="T440" s="83"/>
    </row>
    <row r="441" s="50" customFormat="1" ht="110" hidden="1" customHeight="1" spans="1:20">
      <c r="A441" s="83"/>
      <c r="B441" s="83"/>
      <c r="C441" s="83"/>
      <c r="D441" s="83"/>
      <c r="E441" s="270"/>
      <c r="F441" s="83"/>
      <c r="G441" s="83"/>
      <c r="H441" s="83"/>
      <c r="I441" s="83"/>
      <c r="J441" s="83"/>
      <c r="K441" s="83"/>
      <c r="L441" s="83"/>
      <c r="M441" s="83"/>
      <c r="N441" s="83"/>
      <c r="O441" s="83"/>
      <c r="P441" s="83"/>
      <c r="Q441" s="83"/>
      <c r="R441" s="83"/>
      <c r="S441" s="83"/>
      <c r="T441" s="83"/>
    </row>
    <row r="442" s="50" customFormat="1" ht="409" hidden="1" customHeight="1" spans="1:20">
      <c r="A442" s="83">
        <v>11</v>
      </c>
      <c r="B442" s="83" t="s">
        <v>1248</v>
      </c>
      <c r="C442" s="83" t="s">
        <v>1303</v>
      </c>
      <c r="D442" s="83" t="s">
        <v>1304</v>
      </c>
      <c r="E442" s="270" t="s">
        <v>1305</v>
      </c>
      <c r="F442" s="83" t="s">
        <v>30</v>
      </c>
      <c r="G442" s="83" t="s">
        <v>1296</v>
      </c>
      <c r="H442" s="83">
        <v>1200</v>
      </c>
      <c r="I442" s="83">
        <v>1200</v>
      </c>
      <c r="J442" s="83">
        <v>0</v>
      </c>
      <c r="K442" s="83">
        <v>0</v>
      </c>
      <c r="L442" s="83">
        <v>120</v>
      </c>
      <c r="M442" s="83" t="s">
        <v>1297</v>
      </c>
      <c r="N442" s="83" t="s">
        <v>1306</v>
      </c>
      <c r="O442" s="83" t="s">
        <v>1256</v>
      </c>
      <c r="P442" s="83"/>
      <c r="Q442" s="83">
        <v>4</v>
      </c>
      <c r="R442" s="83"/>
      <c r="S442" s="83"/>
      <c r="T442" s="83"/>
    </row>
    <row r="443" s="50" customFormat="1" ht="188" hidden="1" customHeight="1" spans="1:20">
      <c r="A443" s="83"/>
      <c r="B443" s="83"/>
      <c r="C443" s="83"/>
      <c r="D443" s="83"/>
      <c r="E443" s="270"/>
      <c r="F443" s="83"/>
      <c r="G443" s="83"/>
      <c r="H443" s="83"/>
      <c r="I443" s="83"/>
      <c r="J443" s="83"/>
      <c r="K443" s="83"/>
      <c r="L443" s="83"/>
      <c r="M443" s="83"/>
      <c r="N443" s="83"/>
      <c r="O443" s="83"/>
      <c r="P443" s="83"/>
      <c r="Q443" s="83"/>
      <c r="R443" s="83"/>
      <c r="S443" s="83"/>
      <c r="T443" s="83"/>
    </row>
    <row r="444" s="50" customFormat="1" ht="409" hidden="1" customHeight="1" spans="1:20">
      <c r="A444" s="83">
        <v>12</v>
      </c>
      <c r="B444" s="83" t="s">
        <v>1248</v>
      </c>
      <c r="C444" s="83" t="s">
        <v>1307</v>
      </c>
      <c r="D444" s="83" t="s">
        <v>1308</v>
      </c>
      <c r="E444" s="270" t="s">
        <v>1309</v>
      </c>
      <c r="F444" s="83" t="s">
        <v>30</v>
      </c>
      <c r="G444" s="83" t="s">
        <v>1296</v>
      </c>
      <c r="H444" s="83">
        <v>300</v>
      </c>
      <c r="I444" s="83">
        <v>300</v>
      </c>
      <c r="J444" s="83">
        <v>0</v>
      </c>
      <c r="K444" s="83">
        <v>0</v>
      </c>
      <c r="L444" s="83">
        <v>30</v>
      </c>
      <c r="M444" s="83" t="s">
        <v>1297</v>
      </c>
      <c r="N444" s="83" t="s">
        <v>1310</v>
      </c>
      <c r="O444" s="83" t="s">
        <v>1256</v>
      </c>
      <c r="P444" s="83"/>
      <c r="Q444" s="83">
        <v>4</v>
      </c>
      <c r="R444" s="83"/>
      <c r="S444" s="83"/>
      <c r="T444" s="83">
        <v>1</v>
      </c>
    </row>
    <row r="445" s="50" customFormat="1" ht="86" hidden="1" customHeight="1" spans="1:20">
      <c r="A445" s="83"/>
      <c r="B445" s="83"/>
      <c r="C445" s="83"/>
      <c r="D445" s="83"/>
      <c r="E445" s="270"/>
      <c r="F445" s="83"/>
      <c r="G445" s="83"/>
      <c r="H445" s="83"/>
      <c r="I445" s="83"/>
      <c r="J445" s="83"/>
      <c r="K445" s="83"/>
      <c r="L445" s="83"/>
      <c r="M445" s="83"/>
      <c r="N445" s="83"/>
      <c r="O445" s="83"/>
      <c r="P445" s="83"/>
      <c r="Q445" s="83"/>
      <c r="R445" s="83"/>
      <c r="S445" s="83"/>
      <c r="T445" s="83"/>
    </row>
    <row r="446" s="50" customFormat="1" ht="409" hidden="1" customHeight="1" spans="1:20">
      <c r="A446" s="83">
        <v>13</v>
      </c>
      <c r="B446" s="83" t="s">
        <v>1248</v>
      </c>
      <c r="C446" s="83" t="s">
        <v>1311</v>
      </c>
      <c r="D446" s="83" t="s">
        <v>1312</v>
      </c>
      <c r="E446" s="270" t="s">
        <v>1313</v>
      </c>
      <c r="F446" s="83" t="s">
        <v>30</v>
      </c>
      <c r="G446" s="83" t="s">
        <v>1314</v>
      </c>
      <c r="H446" s="83">
        <v>1550</v>
      </c>
      <c r="I446" s="83">
        <v>1550</v>
      </c>
      <c r="J446" s="83">
        <v>0</v>
      </c>
      <c r="K446" s="83">
        <v>0</v>
      </c>
      <c r="L446" s="83">
        <v>155</v>
      </c>
      <c r="M446" s="83" t="s">
        <v>1315</v>
      </c>
      <c r="N446" s="83" t="s">
        <v>1316</v>
      </c>
      <c r="O446" s="83" t="s">
        <v>1317</v>
      </c>
      <c r="P446" s="83"/>
      <c r="Q446" s="83">
        <v>5</v>
      </c>
      <c r="R446" s="83"/>
      <c r="S446" s="83"/>
      <c r="T446" s="83"/>
    </row>
    <row r="447" s="50" customFormat="1" ht="409" hidden="1" customHeight="1" spans="1:20">
      <c r="A447" s="83"/>
      <c r="B447" s="83"/>
      <c r="C447" s="83"/>
      <c r="D447" s="83"/>
      <c r="E447" s="270"/>
      <c r="F447" s="83"/>
      <c r="G447" s="83"/>
      <c r="H447" s="83"/>
      <c r="I447" s="83"/>
      <c r="J447" s="83"/>
      <c r="K447" s="83"/>
      <c r="L447" s="83"/>
      <c r="M447" s="83"/>
      <c r="N447" s="83"/>
      <c r="O447" s="83"/>
      <c r="P447" s="83"/>
      <c r="Q447" s="83"/>
      <c r="R447" s="83"/>
      <c r="S447" s="83"/>
      <c r="T447" s="83"/>
    </row>
    <row r="448" s="50" customFormat="1" ht="409" hidden="1" customHeight="1" spans="1:20">
      <c r="A448" s="83">
        <v>14</v>
      </c>
      <c r="B448" s="83" t="s">
        <v>1248</v>
      </c>
      <c r="C448" s="83" t="s">
        <v>1318</v>
      </c>
      <c r="D448" s="83" t="s">
        <v>1319</v>
      </c>
      <c r="E448" s="270" t="s">
        <v>1320</v>
      </c>
      <c r="F448" s="83" t="s">
        <v>30</v>
      </c>
      <c r="G448" s="83" t="s">
        <v>1314</v>
      </c>
      <c r="H448" s="83">
        <v>165</v>
      </c>
      <c r="I448" s="83">
        <v>165</v>
      </c>
      <c r="J448" s="83">
        <v>0</v>
      </c>
      <c r="K448" s="83">
        <v>0</v>
      </c>
      <c r="L448" s="83">
        <v>16.5</v>
      </c>
      <c r="M448" s="83" t="s">
        <v>1315</v>
      </c>
      <c r="N448" s="83" t="s">
        <v>1321</v>
      </c>
      <c r="O448" s="83" t="s">
        <v>1322</v>
      </c>
      <c r="P448" s="83"/>
      <c r="Q448" s="83">
        <v>1</v>
      </c>
      <c r="R448" s="83"/>
      <c r="S448" s="83"/>
      <c r="T448" s="83"/>
    </row>
    <row r="449" s="50" customFormat="1" ht="409" hidden="1" customHeight="1" spans="1:20">
      <c r="A449" s="83"/>
      <c r="B449" s="83"/>
      <c r="C449" s="83"/>
      <c r="D449" s="83"/>
      <c r="E449" s="270"/>
      <c r="F449" s="83"/>
      <c r="G449" s="83"/>
      <c r="H449" s="83"/>
      <c r="I449" s="83"/>
      <c r="J449" s="83"/>
      <c r="K449" s="83"/>
      <c r="L449" s="83"/>
      <c r="M449" s="83"/>
      <c r="N449" s="83"/>
      <c r="O449" s="83"/>
      <c r="P449" s="83"/>
      <c r="Q449" s="83"/>
      <c r="R449" s="83"/>
      <c r="S449" s="83"/>
      <c r="T449" s="83"/>
    </row>
    <row r="450" s="50" customFormat="1" ht="409" hidden="1" customHeight="1" spans="1:20">
      <c r="A450" s="83">
        <v>15</v>
      </c>
      <c r="B450" s="83" t="s">
        <v>1248</v>
      </c>
      <c r="C450" s="83" t="s">
        <v>1323</v>
      </c>
      <c r="D450" s="83" t="s">
        <v>1319</v>
      </c>
      <c r="E450" s="270" t="s">
        <v>1324</v>
      </c>
      <c r="F450" s="83" t="s">
        <v>30</v>
      </c>
      <c r="G450" s="83" t="s">
        <v>1314</v>
      </c>
      <c r="H450" s="83">
        <v>395.47</v>
      </c>
      <c r="I450" s="83">
        <v>395.47</v>
      </c>
      <c r="J450" s="83">
        <v>0</v>
      </c>
      <c r="K450" s="83">
        <v>0</v>
      </c>
      <c r="L450" s="83">
        <v>40</v>
      </c>
      <c r="M450" s="83" t="s">
        <v>1285</v>
      </c>
      <c r="N450" s="83" t="s">
        <v>1325</v>
      </c>
      <c r="O450" s="83" t="s">
        <v>1326</v>
      </c>
      <c r="P450" s="83"/>
      <c r="Q450" s="83">
        <v>6</v>
      </c>
      <c r="R450" s="83">
        <v>3</v>
      </c>
      <c r="S450" s="83"/>
      <c r="T450" s="83"/>
    </row>
    <row r="451" s="50" customFormat="1" ht="72" hidden="1" customHeight="1" spans="1:20">
      <c r="A451" s="83"/>
      <c r="B451" s="83"/>
      <c r="C451" s="83"/>
      <c r="D451" s="83"/>
      <c r="E451" s="270"/>
      <c r="F451" s="83"/>
      <c r="G451" s="83"/>
      <c r="H451" s="83"/>
      <c r="I451" s="83"/>
      <c r="J451" s="83"/>
      <c r="K451" s="83"/>
      <c r="L451" s="83"/>
      <c r="M451" s="83"/>
      <c r="N451" s="83"/>
      <c r="O451" s="83"/>
      <c r="P451" s="83"/>
      <c r="Q451" s="83"/>
      <c r="R451" s="83"/>
      <c r="S451" s="83"/>
      <c r="T451" s="83"/>
    </row>
    <row r="452" s="50" customFormat="1" ht="409" hidden="1" customHeight="1" spans="1:20">
      <c r="A452" s="83">
        <v>16</v>
      </c>
      <c r="B452" s="83" t="s">
        <v>1248</v>
      </c>
      <c r="C452" s="83" t="s">
        <v>1327</v>
      </c>
      <c r="D452" s="83" t="s">
        <v>1328</v>
      </c>
      <c r="E452" s="270" t="s">
        <v>1329</v>
      </c>
      <c r="F452" s="83" t="s">
        <v>30</v>
      </c>
      <c r="G452" s="83" t="s">
        <v>1314</v>
      </c>
      <c r="H452" s="83">
        <v>380.51</v>
      </c>
      <c r="I452" s="83">
        <v>380.51</v>
      </c>
      <c r="J452" s="83">
        <v>0</v>
      </c>
      <c r="K452" s="83">
        <v>0</v>
      </c>
      <c r="L452" s="83">
        <v>126</v>
      </c>
      <c r="M452" s="83" t="s">
        <v>1285</v>
      </c>
      <c r="N452" s="83" t="s">
        <v>1330</v>
      </c>
      <c r="O452" s="83" t="s">
        <v>1331</v>
      </c>
      <c r="P452" s="83" t="s">
        <v>1332</v>
      </c>
      <c r="Q452" s="83">
        <v>6</v>
      </c>
      <c r="R452" s="83">
        <v>3</v>
      </c>
      <c r="S452" s="83"/>
      <c r="T452" s="83"/>
    </row>
    <row r="453" s="50" customFormat="1" ht="158" hidden="1" customHeight="1" spans="1:20">
      <c r="A453" s="83"/>
      <c r="B453" s="83"/>
      <c r="C453" s="83"/>
      <c r="D453" s="83"/>
      <c r="E453" s="270"/>
      <c r="F453" s="83"/>
      <c r="G453" s="83"/>
      <c r="H453" s="83"/>
      <c r="I453" s="83"/>
      <c r="J453" s="83"/>
      <c r="K453" s="83"/>
      <c r="L453" s="83"/>
      <c r="M453" s="83"/>
      <c r="N453" s="83"/>
      <c r="O453" s="83"/>
      <c r="P453" s="83"/>
      <c r="Q453" s="83"/>
      <c r="R453" s="83"/>
      <c r="S453" s="83"/>
      <c r="T453" s="83"/>
    </row>
    <row r="454" s="50" customFormat="1" ht="222" hidden="1" customHeight="1" spans="1:20">
      <c r="A454" s="83">
        <v>17</v>
      </c>
      <c r="B454" s="83" t="s">
        <v>1248</v>
      </c>
      <c r="C454" s="83" t="s">
        <v>1333</v>
      </c>
      <c r="D454" s="83" t="s">
        <v>1312</v>
      </c>
      <c r="E454" s="270" t="s">
        <v>1334</v>
      </c>
      <c r="F454" s="83" t="s">
        <v>30</v>
      </c>
      <c r="G454" s="83" t="s">
        <v>1264</v>
      </c>
      <c r="H454" s="83">
        <v>2972</v>
      </c>
      <c r="I454" s="83">
        <v>2972</v>
      </c>
      <c r="J454" s="83">
        <v>0</v>
      </c>
      <c r="K454" s="83">
        <v>0</v>
      </c>
      <c r="L454" s="83">
        <v>280</v>
      </c>
      <c r="M454" s="83" t="s">
        <v>1335</v>
      </c>
      <c r="N454" s="83" t="s">
        <v>1336</v>
      </c>
      <c r="O454" s="83" t="s">
        <v>1337</v>
      </c>
      <c r="P454" s="62" t="s">
        <v>1332</v>
      </c>
      <c r="Q454" s="83">
        <v>4</v>
      </c>
      <c r="R454" s="83"/>
      <c r="S454" s="83"/>
      <c r="T454" s="83"/>
    </row>
    <row r="455" s="51" customFormat="1" ht="368" hidden="1" customHeight="1" spans="1:20">
      <c r="A455" s="83">
        <v>18</v>
      </c>
      <c r="B455" s="83" t="s">
        <v>1248</v>
      </c>
      <c r="C455" s="83" t="s">
        <v>1338</v>
      </c>
      <c r="D455" s="83" t="s">
        <v>1339</v>
      </c>
      <c r="E455" s="270" t="s">
        <v>1340</v>
      </c>
      <c r="F455" s="83" t="s">
        <v>30</v>
      </c>
      <c r="G455" s="83" t="s">
        <v>1341</v>
      </c>
      <c r="H455" s="83">
        <v>2200</v>
      </c>
      <c r="I455" s="83">
        <v>2200</v>
      </c>
      <c r="J455" s="83">
        <v>0</v>
      </c>
      <c r="K455" s="83">
        <v>0</v>
      </c>
      <c r="L455" s="83">
        <v>220</v>
      </c>
      <c r="M455" s="83" t="s">
        <v>1342</v>
      </c>
      <c r="N455" s="83" t="s">
        <v>1343</v>
      </c>
      <c r="O455" s="83" t="s">
        <v>1344</v>
      </c>
      <c r="P455" s="83" t="s">
        <v>1345</v>
      </c>
      <c r="Q455" s="83">
        <v>4</v>
      </c>
      <c r="R455" s="83"/>
      <c r="S455" s="83"/>
      <c r="T455" s="83"/>
    </row>
    <row r="456" s="51" customFormat="1" ht="409" hidden="1" customHeight="1" spans="1:20">
      <c r="A456" s="83">
        <v>19</v>
      </c>
      <c r="B456" s="83" t="s">
        <v>1248</v>
      </c>
      <c r="C456" s="83" t="s">
        <v>1346</v>
      </c>
      <c r="D456" s="83" t="s">
        <v>1347</v>
      </c>
      <c r="E456" s="270" t="s">
        <v>1348</v>
      </c>
      <c r="F456" s="83" t="s">
        <v>30</v>
      </c>
      <c r="G456" s="83" t="s">
        <v>1341</v>
      </c>
      <c r="H456" s="83">
        <v>100</v>
      </c>
      <c r="I456" s="83">
        <v>100</v>
      </c>
      <c r="J456" s="83">
        <v>0</v>
      </c>
      <c r="K456" s="83">
        <v>0</v>
      </c>
      <c r="L456" s="83">
        <v>20</v>
      </c>
      <c r="M456" s="83" t="s">
        <v>1342</v>
      </c>
      <c r="N456" s="83" t="s">
        <v>1349</v>
      </c>
      <c r="O456" s="83" t="s">
        <v>1344</v>
      </c>
      <c r="P456" s="83"/>
      <c r="Q456" s="83">
        <v>1</v>
      </c>
      <c r="R456" s="83"/>
      <c r="S456" s="83"/>
      <c r="T456" s="83"/>
    </row>
    <row r="457" s="51" customFormat="1" ht="114" hidden="1" customHeight="1" spans="1:20">
      <c r="A457" s="83"/>
      <c r="B457" s="83"/>
      <c r="C457" s="83"/>
      <c r="D457" s="83"/>
      <c r="E457" s="270"/>
      <c r="F457" s="83"/>
      <c r="G457" s="83"/>
      <c r="H457" s="83"/>
      <c r="I457" s="83"/>
      <c r="J457" s="83"/>
      <c r="K457" s="83"/>
      <c r="L457" s="83"/>
      <c r="M457" s="83"/>
      <c r="N457" s="83"/>
      <c r="O457" s="83"/>
      <c r="P457" s="83"/>
      <c r="Q457" s="83"/>
      <c r="R457" s="83"/>
      <c r="S457" s="83"/>
      <c r="T457" s="83"/>
    </row>
    <row r="458" s="50" customFormat="1" ht="409" hidden="1" customHeight="1" spans="1:20">
      <c r="A458" s="83">
        <v>20</v>
      </c>
      <c r="B458" s="83" t="s">
        <v>1248</v>
      </c>
      <c r="C458" s="83" t="s">
        <v>1350</v>
      </c>
      <c r="D458" s="83" t="s">
        <v>1351</v>
      </c>
      <c r="E458" s="270" t="s">
        <v>1352</v>
      </c>
      <c r="F458" s="83" t="s">
        <v>30</v>
      </c>
      <c r="G458" s="83" t="s">
        <v>1264</v>
      </c>
      <c r="H458" s="83">
        <v>400</v>
      </c>
      <c r="I458" s="83">
        <v>400</v>
      </c>
      <c r="J458" s="83">
        <v>0</v>
      </c>
      <c r="K458" s="83">
        <v>0</v>
      </c>
      <c r="L458" s="83">
        <v>40</v>
      </c>
      <c r="M458" s="83" t="s">
        <v>1254</v>
      </c>
      <c r="N458" s="83" t="s">
        <v>1353</v>
      </c>
      <c r="O458" s="83" t="s">
        <v>1354</v>
      </c>
      <c r="P458" s="83"/>
      <c r="Q458" s="83">
        <v>5</v>
      </c>
      <c r="R458" s="83"/>
      <c r="S458" s="83"/>
      <c r="T458" s="83"/>
    </row>
    <row r="459" s="50" customFormat="1" ht="409" hidden="1" customHeight="1" spans="1:20">
      <c r="A459" s="83"/>
      <c r="B459" s="83"/>
      <c r="C459" s="83"/>
      <c r="D459" s="83"/>
      <c r="E459" s="270"/>
      <c r="F459" s="83"/>
      <c r="G459" s="83"/>
      <c r="H459" s="83"/>
      <c r="I459" s="83"/>
      <c r="J459" s="83"/>
      <c r="K459" s="83"/>
      <c r="L459" s="83"/>
      <c r="M459" s="83"/>
      <c r="N459" s="83"/>
      <c r="O459" s="83"/>
      <c r="P459" s="83"/>
      <c r="Q459" s="83"/>
      <c r="R459" s="83"/>
      <c r="S459" s="83"/>
      <c r="T459" s="83"/>
    </row>
    <row r="460" s="50" customFormat="1" ht="409" hidden="1" customHeight="1" spans="1:20">
      <c r="A460" s="83"/>
      <c r="B460" s="83"/>
      <c r="C460" s="83"/>
      <c r="D460" s="83"/>
      <c r="E460" s="270"/>
      <c r="F460" s="83"/>
      <c r="G460" s="83"/>
      <c r="H460" s="83"/>
      <c r="I460" s="83"/>
      <c r="J460" s="83"/>
      <c r="K460" s="83"/>
      <c r="L460" s="83"/>
      <c r="M460" s="83"/>
      <c r="N460" s="83"/>
      <c r="O460" s="83"/>
      <c r="P460" s="83"/>
      <c r="Q460" s="83"/>
      <c r="R460" s="83"/>
      <c r="S460" s="83"/>
      <c r="T460" s="83"/>
    </row>
    <row r="461" s="50" customFormat="1" ht="409" hidden="1" customHeight="1" spans="1:20">
      <c r="A461" s="83">
        <v>21</v>
      </c>
      <c r="B461" s="83" t="s">
        <v>1248</v>
      </c>
      <c r="C461" s="83" t="s">
        <v>1355</v>
      </c>
      <c r="D461" s="83" t="s">
        <v>1356</v>
      </c>
      <c r="E461" s="270" t="s">
        <v>1357</v>
      </c>
      <c r="F461" s="83" t="s">
        <v>30</v>
      </c>
      <c r="G461" s="83" t="s">
        <v>1358</v>
      </c>
      <c r="H461" s="83">
        <v>340</v>
      </c>
      <c r="I461" s="83">
        <v>340</v>
      </c>
      <c r="J461" s="83">
        <v>0</v>
      </c>
      <c r="K461" s="83">
        <v>0</v>
      </c>
      <c r="L461" s="83">
        <v>34</v>
      </c>
      <c r="M461" s="83" t="s">
        <v>1359</v>
      </c>
      <c r="N461" s="83" t="s">
        <v>1360</v>
      </c>
      <c r="O461" s="83" t="s">
        <v>1361</v>
      </c>
      <c r="P461" s="83"/>
      <c r="Q461" s="83">
        <v>1</v>
      </c>
      <c r="R461" s="83"/>
      <c r="S461" s="83"/>
      <c r="T461" s="83"/>
    </row>
    <row r="462" s="50" customFormat="1" ht="136" hidden="1" customHeight="1" spans="1:20">
      <c r="A462" s="83"/>
      <c r="B462" s="83"/>
      <c r="C462" s="83"/>
      <c r="D462" s="83"/>
      <c r="E462" s="270"/>
      <c r="F462" s="83"/>
      <c r="G462" s="83"/>
      <c r="H462" s="83"/>
      <c r="I462" s="83"/>
      <c r="J462" s="83"/>
      <c r="K462" s="83"/>
      <c r="L462" s="83"/>
      <c r="M462" s="83"/>
      <c r="N462" s="83"/>
      <c r="O462" s="83"/>
      <c r="P462" s="83"/>
      <c r="Q462" s="83"/>
      <c r="R462" s="83"/>
      <c r="S462" s="83"/>
      <c r="T462" s="83"/>
    </row>
    <row r="463" s="50" customFormat="1" ht="409" hidden="1" customHeight="1" spans="1:20">
      <c r="A463" s="83">
        <v>22</v>
      </c>
      <c r="B463" s="83" t="s">
        <v>1248</v>
      </c>
      <c r="C463" s="83" t="s">
        <v>1362</v>
      </c>
      <c r="D463" s="83" t="s">
        <v>1363</v>
      </c>
      <c r="E463" s="270" t="s">
        <v>1364</v>
      </c>
      <c r="F463" s="83" t="s">
        <v>30</v>
      </c>
      <c r="G463" s="83" t="s">
        <v>1358</v>
      </c>
      <c r="H463" s="83">
        <v>700</v>
      </c>
      <c r="I463" s="83">
        <v>700</v>
      </c>
      <c r="J463" s="83">
        <v>0</v>
      </c>
      <c r="K463" s="83">
        <v>0</v>
      </c>
      <c r="L463" s="83">
        <v>70</v>
      </c>
      <c r="M463" s="83" t="s">
        <v>1359</v>
      </c>
      <c r="N463" s="83" t="s">
        <v>1365</v>
      </c>
      <c r="O463" s="83" t="s">
        <v>1366</v>
      </c>
      <c r="P463" s="83"/>
      <c r="Q463" s="83">
        <v>5</v>
      </c>
      <c r="R463" s="83"/>
      <c r="S463" s="83"/>
      <c r="T463" s="83"/>
    </row>
    <row r="464" s="50" customFormat="1" ht="76" hidden="1" customHeight="1" spans="1:20">
      <c r="A464" s="83"/>
      <c r="B464" s="83"/>
      <c r="C464" s="83"/>
      <c r="D464" s="83"/>
      <c r="E464" s="270"/>
      <c r="F464" s="83"/>
      <c r="G464" s="83"/>
      <c r="H464" s="83"/>
      <c r="I464" s="83"/>
      <c r="J464" s="83"/>
      <c r="K464" s="83"/>
      <c r="L464" s="83"/>
      <c r="M464" s="83"/>
      <c r="N464" s="83"/>
      <c r="O464" s="83"/>
      <c r="P464" s="83"/>
      <c r="Q464" s="83"/>
      <c r="R464" s="83"/>
      <c r="S464" s="83"/>
      <c r="T464" s="83"/>
    </row>
    <row r="465" s="50" customFormat="1" ht="409" hidden="1" customHeight="1" spans="1:20">
      <c r="A465" s="83">
        <v>23</v>
      </c>
      <c r="B465" s="83" t="s">
        <v>1248</v>
      </c>
      <c r="C465" s="83" t="s">
        <v>1367</v>
      </c>
      <c r="D465" s="83" t="s">
        <v>1368</v>
      </c>
      <c r="E465" s="270" t="s">
        <v>1369</v>
      </c>
      <c r="F465" s="83" t="s">
        <v>30</v>
      </c>
      <c r="G465" s="83" t="s">
        <v>1370</v>
      </c>
      <c r="H465" s="83">
        <v>600</v>
      </c>
      <c r="I465" s="83">
        <v>600</v>
      </c>
      <c r="J465" s="83">
        <v>0</v>
      </c>
      <c r="K465" s="83">
        <v>0</v>
      </c>
      <c r="L465" s="83">
        <v>60</v>
      </c>
      <c r="M465" s="83" t="s">
        <v>1285</v>
      </c>
      <c r="N465" s="83" t="s">
        <v>1371</v>
      </c>
      <c r="O465" s="83" t="s">
        <v>1372</v>
      </c>
      <c r="P465" s="83"/>
      <c r="Q465" s="83">
        <v>5</v>
      </c>
      <c r="R465" s="83"/>
      <c r="S465" s="83"/>
      <c r="T465" s="83"/>
    </row>
    <row r="466" s="50" customFormat="1" ht="409" hidden="1" customHeight="1" spans="1:20">
      <c r="A466" s="83">
        <v>24</v>
      </c>
      <c r="B466" s="83" t="s">
        <v>1248</v>
      </c>
      <c r="C466" s="83" t="s">
        <v>1373</v>
      </c>
      <c r="D466" s="83" t="s">
        <v>1374</v>
      </c>
      <c r="E466" s="270" t="s">
        <v>1375</v>
      </c>
      <c r="F466" s="83" t="s">
        <v>30</v>
      </c>
      <c r="G466" s="83" t="s">
        <v>1341</v>
      </c>
      <c r="H466" s="83">
        <v>1000</v>
      </c>
      <c r="I466" s="83">
        <v>1000</v>
      </c>
      <c r="J466" s="83">
        <v>0</v>
      </c>
      <c r="K466" s="83">
        <v>0</v>
      </c>
      <c r="L466" s="83">
        <v>100</v>
      </c>
      <c r="M466" s="83" t="s">
        <v>1376</v>
      </c>
      <c r="N466" s="83" t="s">
        <v>1377</v>
      </c>
      <c r="O466" s="83" t="s">
        <v>1378</v>
      </c>
      <c r="P466" s="83"/>
      <c r="Q466" s="83">
        <v>5</v>
      </c>
      <c r="R466" s="83"/>
      <c r="S466" s="83"/>
      <c r="T466" s="83"/>
    </row>
    <row r="467" s="50" customFormat="1" ht="409" hidden="1" customHeight="1" spans="1:20">
      <c r="A467" s="83">
        <v>25</v>
      </c>
      <c r="B467" s="83" t="s">
        <v>1248</v>
      </c>
      <c r="C467" s="83" t="s">
        <v>1379</v>
      </c>
      <c r="D467" s="83" t="s">
        <v>1380</v>
      </c>
      <c r="E467" s="270" t="s">
        <v>1381</v>
      </c>
      <c r="F467" s="83" t="s">
        <v>30</v>
      </c>
      <c r="G467" s="83" t="s">
        <v>1269</v>
      </c>
      <c r="H467" s="83">
        <v>240</v>
      </c>
      <c r="I467" s="83">
        <v>240</v>
      </c>
      <c r="J467" s="83">
        <v>0</v>
      </c>
      <c r="K467" s="83">
        <v>0</v>
      </c>
      <c r="L467" s="83">
        <v>24</v>
      </c>
      <c r="M467" s="83" t="s">
        <v>1382</v>
      </c>
      <c r="N467" s="83" t="s">
        <v>1383</v>
      </c>
      <c r="O467" s="83" t="s">
        <v>1372</v>
      </c>
      <c r="P467" s="83"/>
      <c r="Q467" s="83">
        <v>6</v>
      </c>
      <c r="R467" s="83">
        <v>2</v>
      </c>
      <c r="S467" s="83"/>
      <c r="T467" s="83"/>
    </row>
    <row r="468" s="50" customFormat="1" ht="409" hidden="1" customHeight="1" spans="1:20">
      <c r="A468" s="83"/>
      <c r="B468" s="83"/>
      <c r="C468" s="83"/>
      <c r="D468" s="83"/>
      <c r="E468" s="270"/>
      <c r="F468" s="83"/>
      <c r="G468" s="83"/>
      <c r="H468" s="83"/>
      <c r="I468" s="83"/>
      <c r="J468" s="83"/>
      <c r="K468" s="83"/>
      <c r="L468" s="83"/>
      <c r="M468" s="83"/>
      <c r="N468" s="83"/>
      <c r="O468" s="83"/>
      <c r="P468" s="83"/>
      <c r="Q468" s="83"/>
      <c r="R468" s="83"/>
      <c r="S468" s="83"/>
      <c r="T468" s="83"/>
    </row>
    <row r="469" s="52" customFormat="1" ht="409" hidden="1" customHeight="1" spans="1:20">
      <c r="A469" s="308">
        <v>26</v>
      </c>
      <c r="B469" s="308" t="s">
        <v>1248</v>
      </c>
      <c r="C469" s="308" t="s">
        <v>1384</v>
      </c>
      <c r="D469" s="309" t="s">
        <v>1385</v>
      </c>
      <c r="E469" s="310" t="s">
        <v>1386</v>
      </c>
      <c r="F469" s="308" t="s">
        <v>30</v>
      </c>
      <c r="G469" s="308" t="s">
        <v>1264</v>
      </c>
      <c r="H469" s="311">
        <v>771.81</v>
      </c>
      <c r="I469" s="311">
        <v>771.81</v>
      </c>
      <c r="J469" s="311">
        <v>0</v>
      </c>
      <c r="K469" s="311">
        <v>0</v>
      </c>
      <c r="L469" s="311">
        <v>77</v>
      </c>
      <c r="M469" s="308" t="s">
        <v>1387</v>
      </c>
      <c r="N469" s="308" t="s">
        <v>1388</v>
      </c>
      <c r="O469" s="308" t="s">
        <v>1389</v>
      </c>
      <c r="P469" s="308"/>
      <c r="Q469" s="308">
        <v>2</v>
      </c>
      <c r="R469" s="308"/>
      <c r="S469" s="308"/>
      <c r="T469" s="308"/>
    </row>
    <row r="470" s="52" customFormat="1" ht="390" hidden="1" customHeight="1" spans="1:20">
      <c r="A470" s="312"/>
      <c r="B470" s="312"/>
      <c r="C470" s="312"/>
      <c r="D470" s="313"/>
      <c r="E470" s="314"/>
      <c r="F470" s="312"/>
      <c r="G470" s="312"/>
      <c r="H470" s="315"/>
      <c r="I470" s="315"/>
      <c r="J470" s="315"/>
      <c r="K470" s="315"/>
      <c r="L470" s="315"/>
      <c r="M470" s="312"/>
      <c r="N470" s="312"/>
      <c r="O470" s="312"/>
      <c r="P470" s="312"/>
      <c r="Q470" s="312"/>
      <c r="R470" s="312"/>
      <c r="S470" s="312"/>
      <c r="T470" s="312"/>
    </row>
    <row r="471" s="49" customFormat="1" ht="86" hidden="1" customHeight="1" spans="1:20">
      <c r="A471" s="62" t="s">
        <v>1390</v>
      </c>
      <c r="B471" s="62"/>
      <c r="C471" s="62"/>
      <c r="D471" s="62"/>
      <c r="E471" s="63" t="s">
        <v>1391</v>
      </c>
      <c r="F471" s="62"/>
      <c r="G471" s="62"/>
      <c r="H471" s="62">
        <f t="shared" ref="H471:L471" si="28">SUM(H472:H474)</f>
        <v>3100</v>
      </c>
      <c r="I471" s="62">
        <f t="shared" si="28"/>
        <v>3100</v>
      </c>
      <c r="J471" s="62">
        <f t="shared" si="28"/>
        <v>0</v>
      </c>
      <c r="K471" s="62">
        <f t="shared" si="28"/>
        <v>0</v>
      </c>
      <c r="L471" s="62">
        <f t="shared" si="28"/>
        <v>310</v>
      </c>
      <c r="M471" s="96"/>
      <c r="N471" s="62"/>
      <c r="O471" s="62"/>
      <c r="P471" s="62"/>
      <c r="Q471" s="62"/>
      <c r="R471" s="62"/>
      <c r="S471" s="62"/>
      <c r="T471" s="62"/>
    </row>
    <row r="472" s="53" customFormat="1" ht="409" hidden="1" customHeight="1" spans="1:20">
      <c r="A472" s="83">
        <v>1</v>
      </c>
      <c r="B472" s="83" t="s">
        <v>1248</v>
      </c>
      <c r="C472" s="83" t="s">
        <v>1392</v>
      </c>
      <c r="D472" s="83" t="s">
        <v>1393</v>
      </c>
      <c r="E472" s="270" t="s">
        <v>1394</v>
      </c>
      <c r="F472" s="83" t="s">
        <v>30</v>
      </c>
      <c r="G472" s="83" t="s">
        <v>1395</v>
      </c>
      <c r="H472" s="83">
        <v>1000</v>
      </c>
      <c r="I472" s="83">
        <v>1000</v>
      </c>
      <c r="J472" s="83">
        <v>0</v>
      </c>
      <c r="K472" s="83">
        <v>0</v>
      </c>
      <c r="L472" s="83">
        <v>100</v>
      </c>
      <c r="M472" s="83" t="s">
        <v>1285</v>
      </c>
      <c r="N472" s="83" t="s">
        <v>1396</v>
      </c>
      <c r="O472" s="83" t="s">
        <v>1372</v>
      </c>
      <c r="P472" s="83"/>
      <c r="Q472" s="83"/>
      <c r="R472" s="83">
        <v>6</v>
      </c>
      <c r="S472" s="83"/>
      <c r="T472" s="83"/>
    </row>
    <row r="473" s="53" customFormat="1" ht="409" hidden="1" customHeight="1" spans="1:20">
      <c r="A473" s="83">
        <v>2</v>
      </c>
      <c r="B473" s="83" t="s">
        <v>1248</v>
      </c>
      <c r="C473" s="83" t="s">
        <v>1397</v>
      </c>
      <c r="D473" s="83" t="s">
        <v>1398</v>
      </c>
      <c r="E473" s="270" t="s">
        <v>1399</v>
      </c>
      <c r="F473" s="83" t="s">
        <v>30</v>
      </c>
      <c r="G473" s="83" t="s">
        <v>1395</v>
      </c>
      <c r="H473" s="83">
        <v>100</v>
      </c>
      <c r="I473" s="83">
        <v>100</v>
      </c>
      <c r="J473" s="83">
        <v>0</v>
      </c>
      <c r="K473" s="83">
        <v>0</v>
      </c>
      <c r="L473" s="83">
        <v>10</v>
      </c>
      <c r="M473" s="83" t="s">
        <v>1285</v>
      </c>
      <c r="N473" s="83" t="s">
        <v>1400</v>
      </c>
      <c r="O473" s="83" t="s">
        <v>1372</v>
      </c>
      <c r="P473" s="83"/>
      <c r="Q473" s="83"/>
      <c r="R473" s="83">
        <v>6</v>
      </c>
      <c r="S473" s="83">
        <v>2</v>
      </c>
      <c r="T473" s="83">
        <v>2</v>
      </c>
    </row>
    <row r="474" s="53" customFormat="1" ht="339" hidden="1" customHeight="1" spans="1:20">
      <c r="A474" s="83">
        <v>3</v>
      </c>
      <c r="B474" s="83" t="s">
        <v>1248</v>
      </c>
      <c r="C474" s="83" t="s">
        <v>1401</v>
      </c>
      <c r="D474" s="83" t="s">
        <v>1402</v>
      </c>
      <c r="E474" s="270" t="s">
        <v>1403</v>
      </c>
      <c r="F474" s="83" t="s">
        <v>30</v>
      </c>
      <c r="G474" s="83" t="s">
        <v>1404</v>
      </c>
      <c r="H474" s="83">
        <v>2000</v>
      </c>
      <c r="I474" s="83">
        <v>2000</v>
      </c>
      <c r="J474" s="83">
        <v>0</v>
      </c>
      <c r="K474" s="83">
        <v>0</v>
      </c>
      <c r="L474" s="83">
        <v>200</v>
      </c>
      <c r="M474" s="83" t="s">
        <v>1285</v>
      </c>
      <c r="N474" s="83" t="s">
        <v>1405</v>
      </c>
      <c r="O474" s="83" t="s">
        <v>1406</v>
      </c>
      <c r="P474" s="83"/>
      <c r="Q474" s="83"/>
      <c r="R474" s="83">
        <v>6</v>
      </c>
      <c r="S474" s="83">
        <v>2</v>
      </c>
      <c r="T474" s="83"/>
    </row>
    <row r="475" s="49" customFormat="1" ht="108" hidden="1" customHeight="1" spans="1:20">
      <c r="A475" s="62" t="s">
        <v>1190</v>
      </c>
      <c r="B475" s="62"/>
      <c r="C475" s="62"/>
      <c r="D475" s="62"/>
      <c r="E475" s="63" t="s">
        <v>1407</v>
      </c>
      <c r="F475" s="62"/>
      <c r="G475" s="62"/>
      <c r="H475" s="62">
        <f t="shared" ref="H475:L475" si="29">SUM(H476:H504)</f>
        <v>9842.37</v>
      </c>
      <c r="I475" s="62">
        <f t="shared" si="29"/>
        <v>9842.37</v>
      </c>
      <c r="J475" s="62">
        <f t="shared" si="29"/>
        <v>0</v>
      </c>
      <c r="K475" s="62">
        <f t="shared" si="29"/>
        <v>0</v>
      </c>
      <c r="L475" s="62">
        <f t="shared" si="29"/>
        <v>1913.77</v>
      </c>
      <c r="M475" s="62"/>
      <c r="N475" s="62"/>
      <c r="O475" s="62"/>
      <c r="P475" s="62"/>
      <c r="Q475" s="62"/>
      <c r="R475" s="62"/>
      <c r="S475" s="62"/>
      <c r="T475" s="62"/>
    </row>
    <row r="476" s="50" customFormat="1" ht="409" hidden="1" customHeight="1" spans="1:20">
      <c r="A476" s="83">
        <v>1</v>
      </c>
      <c r="B476" s="83" t="s">
        <v>1248</v>
      </c>
      <c r="C476" s="83" t="s">
        <v>1408</v>
      </c>
      <c r="D476" s="83" t="s">
        <v>1308</v>
      </c>
      <c r="E476" s="270" t="s">
        <v>1409</v>
      </c>
      <c r="F476" s="83" t="s">
        <v>30</v>
      </c>
      <c r="G476" s="83" t="s">
        <v>1296</v>
      </c>
      <c r="H476" s="83">
        <v>760</v>
      </c>
      <c r="I476" s="83">
        <v>760</v>
      </c>
      <c r="J476" s="83">
        <v>0</v>
      </c>
      <c r="K476" s="83">
        <v>0</v>
      </c>
      <c r="L476" s="83">
        <v>76</v>
      </c>
      <c r="M476" s="83" t="s">
        <v>1410</v>
      </c>
      <c r="N476" s="83" t="s">
        <v>1411</v>
      </c>
      <c r="O476" s="83" t="s">
        <v>1372</v>
      </c>
      <c r="P476" s="83"/>
      <c r="Q476" s="83">
        <v>6</v>
      </c>
      <c r="R476" s="83">
        <v>3</v>
      </c>
      <c r="S476" s="83"/>
      <c r="T476" s="83"/>
    </row>
    <row r="477" s="50" customFormat="1" ht="182" hidden="1" customHeight="1" spans="1:20">
      <c r="A477" s="83"/>
      <c r="B477" s="83"/>
      <c r="C477" s="83"/>
      <c r="D477" s="83"/>
      <c r="E477" s="270"/>
      <c r="F477" s="83"/>
      <c r="G477" s="83"/>
      <c r="H477" s="83"/>
      <c r="I477" s="83"/>
      <c r="J477" s="83"/>
      <c r="K477" s="83"/>
      <c r="L477" s="83"/>
      <c r="M477" s="83"/>
      <c r="N477" s="83"/>
      <c r="O477" s="83"/>
      <c r="P477" s="83"/>
      <c r="Q477" s="83"/>
      <c r="R477" s="83"/>
      <c r="S477" s="83"/>
      <c r="T477" s="83"/>
    </row>
    <row r="478" s="50" customFormat="1" ht="296" hidden="1" customHeight="1" spans="1:20">
      <c r="A478" s="83">
        <v>2</v>
      </c>
      <c r="B478" s="83" t="s">
        <v>1248</v>
      </c>
      <c r="C478" s="83" t="s">
        <v>1412</v>
      </c>
      <c r="D478" s="83" t="s">
        <v>1339</v>
      </c>
      <c r="E478" s="270" t="s">
        <v>1413</v>
      </c>
      <c r="F478" s="83" t="s">
        <v>30</v>
      </c>
      <c r="G478" s="83" t="s">
        <v>1264</v>
      </c>
      <c r="H478" s="83">
        <f>I478+J478+K478</f>
        <v>72</v>
      </c>
      <c r="I478" s="83">
        <v>72</v>
      </c>
      <c r="J478" s="83">
        <v>0</v>
      </c>
      <c r="K478" s="83">
        <v>0</v>
      </c>
      <c r="L478" s="83">
        <v>7.2</v>
      </c>
      <c r="M478" s="83" t="s">
        <v>1285</v>
      </c>
      <c r="N478" s="83" t="s">
        <v>1414</v>
      </c>
      <c r="O478" s="83" t="s">
        <v>1415</v>
      </c>
      <c r="P478" s="83"/>
      <c r="Q478" s="83">
        <v>6</v>
      </c>
      <c r="R478" s="83">
        <v>6</v>
      </c>
      <c r="S478" s="83"/>
      <c r="T478" s="83"/>
    </row>
    <row r="479" s="50" customFormat="1" ht="409" hidden="1" customHeight="1" spans="1:20">
      <c r="A479" s="83">
        <v>3</v>
      </c>
      <c r="B479" s="83" t="s">
        <v>1248</v>
      </c>
      <c r="C479" s="83" t="s">
        <v>1416</v>
      </c>
      <c r="D479" s="83" t="s">
        <v>1312</v>
      </c>
      <c r="E479" s="270" t="s">
        <v>1417</v>
      </c>
      <c r="F479" s="83" t="s">
        <v>30</v>
      </c>
      <c r="G479" s="83" t="s">
        <v>1314</v>
      </c>
      <c r="H479" s="83">
        <v>1000</v>
      </c>
      <c r="I479" s="83">
        <v>1000</v>
      </c>
      <c r="J479" s="83">
        <v>0</v>
      </c>
      <c r="K479" s="83">
        <v>0</v>
      </c>
      <c r="L479" s="83">
        <v>100</v>
      </c>
      <c r="M479" s="83" t="s">
        <v>1285</v>
      </c>
      <c r="N479" s="83" t="s">
        <v>1418</v>
      </c>
      <c r="O479" s="83" t="s">
        <v>1419</v>
      </c>
      <c r="P479" s="83" t="s">
        <v>1420</v>
      </c>
      <c r="Q479" s="83">
        <v>6</v>
      </c>
      <c r="R479" s="83">
        <v>3</v>
      </c>
      <c r="S479" s="83"/>
      <c r="T479" s="83"/>
    </row>
    <row r="480" s="50" customFormat="1" ht="174" hidden="1" customHeight="1" spans="1:20">
      <c r="A480" s="83"/>
      <c r="B480" s="83"/>
      <c r="C480" s="83"/>
      <c r="D480" s="83"/>
      <c r="E480" s="270"/>
      <c r="F480" s="83"/>
      <c r="G480" s="83"/>
      <c r="H480" s="83"/>
      <c r="I480" s="83"/>
      <c r="J480" s="83"/>
      <c r="K480" s="83"/>
      <c r="L480" s="83"/>
      <c r="M480" s="83"/>
      <c r="N480" s="83"/>
      <c r="O480" s="83"/>
      <c r="P480" s="83"/>
      <c r="Q480" s="83"/>
      <c r="R480" s="83"/>
      <c r="S480" s="83"/>
      <c r="T480" s="83"/>
    </row>
    <row r="481" s="50" customFormat="1" ht="222" hidden="1" customHeight="1" spans="1:20">
      <c r="A481" s="83">
        <v>4</v>
      </c>
      <c r="B481" s="83" t="s">
        <v>1248</v>
      </c>
      <c r="C481" s="83" t="s">
        <v>1421</v>
      </c>
      <c r="D481" s="83" t="s">
        <v>1422</v>
      </c>
      <c r="E481" s="270" t="s">
        <v>1423</v>
      </c>
      <c r="F481" s="83" t="s">
        <v>30</v>
      </c>
      <c r="G481" s="83" t="s">
        <v>1424</v>
      </c>
      <c r="H481" s="83">
        <v>443.01</v>
      </c>
      <c r="I481" s="83">
        <v>443.01</v>
      </c>
      <c r="J481" s="83">
        <v>0</v>
      </c>
      <c r="K481" s="83">
        <v>0</v>
      </c>
      <c r="L481" s="83">
        <v>44</v>
      </c>
      <c r="M481" s="83" t="s">
        <v>1285</v>
      </c>
      <c r="N481" s="83" t="s">
        <v>1425</v>
      </c>
      <c r="O481" s="83" t="s">
        <v>1426</v>
      </c>
      <c r="P481" s="83"/>
      <c r="Q481" s="83"/>
      <c r="R481" s="83">
        <v>1</v>
      </c>
      <c r="S481" s="83"/>
      <c r="T481" s="83">
        <v>2</v>
      </c>
    </row>
    <row r="482" s="50" customFormat="1" ht="409" hidden="1" customHeight="1" spans="1:20">
      <c r="A482" s="83">
        <v>5</v>
      </c>
      <c r="B482" s="83" t="s">
        <v>1248</v>
      </c>
      <c r="C482" s="83" t="s">
        <v>1427</v>
      </c>
      <c r="D482" s="83" t="s">
        <v>1428</v>
      </c>
      <c r="E482" s="270" t="s">
        <v>1429</v>
      </c>
      <c r="F482" s="83" t="s">
        <v>30</v>
      </c>
      <c r="G482" s="83" t="s">
        <v>1424</v>
      </c>
      <c r="H482" s="83">
        <v>499.4</v>
      </c>
      <c r="I482" s="83">
        <v>499.4</v>
      </c>
      <c r="J482" s="83">
        <v>0</v>
      </c>
      <c r="K482" s="83">
        <v>0</v>
      </c>
      <c r="L482" s="83">
        <v>49</v>
      </c>
      <c r="M482" s="83" t="s">
        <v>1285</v>
      </c>
      <c r="N482" s="83" t="s">
        <v>1425</v>
      </c>
      <c r="O482" s="83" t="s">
        <v>1430</v>
      </c>
      <c r="P482" s="83"/>
      <c r="Q482" s="83"/>
      <c r="R482" s="83">
        <v>1</v>
      </c>
      <c r="S482" s="83"/>
      <c r="T482" s="83"/>
    </row>
    <row r="483" s="50" customFormat="1" ht="186" hidden="1" customHeight="1" spans="1:20">
      <c r="A483" s="83">
        <v>6</v>
      </c>
      <c r="B483" s="83" t="s">
        <v>1248</v>
      </c>
      <c r="C483" s="83" t="s">
        <v>1431</v>
      </c>
      <c r="D483" s="83" t="s">
        <v>1432</v>
      </c>
      <c r="E483" s="270" t="s">
        <v>1433</v>
      </c>
      <c r="F483" s="83" t="s">
        <v>30</v>
      </c>
      <c r="G483" s="83" t="s">
        <v>1424</v>
      </c>
      <c r="H483" s="83">
        <v>460</v>
      </c>
      <c r="I483" s="83">
        <v>460</v>
      </c>
      <c r="J483" s="83">
        <v>0</v>
      </c>
      <c r="K483" s="83">
        <v>0</v>
      </c>
      <c r="L483" s="83">
        <v>46</v>
      </c>
      <c r="M483" s="83" t="s">
        <v>1285</v>
      </c>
      <c r="N483" s="83" t="s">
        <v>1425</v>
      </c>
      <c r="O483" s="83" t="s">
        <v>1434</v>
      </c>
      <c r="P483" s="83"/>
      <c r="Q483" s="83"/>
      <c r="R483" s="83">
        <v>1</v>
      </c>
      <c r="S483" s="83"/>
      <c r="T483" s="83"/>
    </row>
    <row r="484" s="50" customFormat="1" ht="409" hidden="1" customHeight="1" spans="1:20">
      <c r="A484" s="83">
        <v>7</v>
      </c>
      <c r="B484" s="83" t="s">
        <v>1248</v>
      </c>
      <c r="C484" s="83" t="s">
        <v>1435</v>
      </c>
      <c r="D484" s="83" t="s">
        <v>1258</v>
      </c>
      <c r="E484" s="270" t="s">
        <v>1436</v>
      </c>
      <c r="F484" s="83" t="s">
        <v>30</v>
      </c>
      <c r="G484" s="83" t="s">
        <v>1290</v>
      </c>
      <c r="H484" s="83">
        <v>405.13</v>
      </c>
      <c r="I484" s="83">
        <v>405.13</v>
      </c>
      <c r="J484" s="83">
        <v>0</v>
      </c>
      <c r="K484" s="83">
        <v>0</v>
      </c>
      <c r="L484" s="83">
        <v>132.52</v>
      </c>
      <c r="M484" s="83" t="s">
        <v>1437</v>
      </c>
      <c r="N484" s="83" t="s">
        <v>1438</v>
      </c>
      <c r="O484" s="83" t="s">
        <v>1439</v>
      </c>
      <c r="P484" s="83"/>
      <c r="Q484" s="83"/>
      <c r="R484" s="83">
        <v>3</v>
      </c>
      <c r="S484" s="83"/>
      <c r="T484" s="83">
        <v>2</v>
      </c>
    </row>
    <row r="485" s="50" customFormat="1" ht="46" hidden="1" customHeight="1" spans="1:20">
      <c r="A485" s="83"/>
      <c r="B485" s="83"/>
      <c r="C485" s="83"/>
      <c r="D485" s="83"/>
      <c r="E485" s="270"/>
      <c r="F485" s="83"/>
      <c r="G485" s="83"/>
      <c r="H485" s="83"/>
      <c r="I485" s="83"/>
      <c r="J485" s="83"/>
      <c r="K485" s="83"/>
      <c r="L485" s="83"/>
      <c r="M485" s="83"/>
      <c r="N485" s="83"/>
      <c r="O485" s="83"/>
      <c r="P485" s="83"/>
      <c r="Q485" s="83"/>
      <c r="R485" s="83"/>
      <c r="S485" s="83"/>
      <c r="T485" s="83"/>
    </row>
    <row r="486" s="50" customFormat="1" ht="409" hidden="1" customHeight="1" spans="1:20">
      <c r="A486" s="83">
        <v>8</v>
      </c>
      <c r="B486" s="83" t="s">
        <v>1248</v>
      </c>
      <c r="C486" s="83" t="s">
        <v>1440</v>
      </c>
      <c r="D486" s="83" t="s">
        <v>1300</v>
      </c>
      <c r="E486" s="270" t="s">
        <v>1441</v>
      </c>
      <c r="F486" s="83" t="s">
        <v>30</v>
      </c>
      <c r="G486" s="83" t="s">
        <v>1296</v>
      </c>
      <c r="H486" s="83">
        <v>400</v>
      </c>
      <c r="I486" s="83">
        <v>400</v>
      </c>
      <c r="J486" s="83">
        <v>0</v>
      </c>
      <c r="K486" s="83">
        <v>0</v>
      </c>
      <c r="L486" s="83">
        <v>130</v>
      </c>
      <c r="M486" s="83" t="s">
        <v>1285</v>
      </c>
      <c r="N486" s="83" t="s">
        <v>1442</v>
      </c>
      <c r="O486" s="83" t="s">
        <v>1372</v>
      </c>
      <c r="P486" s="83"/>
      <c r="Q486" s="83"/>
      <c r="R486" s="83">
        <v>1</v>
      </c>
      <c r="S486" s="83"/>
      <c r="T486" s="83"/>
    </row>
    <row r="487" s="50" customFormat="1" ht="409" hidden="1" customHeight="1" spans="1:20">
      <c r="A487" s="83">
        <v>9</v>
      </c>
      <c r="B487" s="83" t="s">
        <v>1248</v>
      </c>
      <c r="C487" s="83" t="s">
        <v>1443</v>
      </c>
      <c r="D487" s="83" t="s">
        <v>1393</v>
      </c>
      <c r="E487" s="270" t="s">
        <v>1444</v>
      </c>
      <c r="F487" s="83" t="s">
        <v>30</v>
      </c>
      <c r="G487" s="83" t="s">
        <v>1395</v>
      </c>
      <c r="H487" s="83">
        <v>700</v>
      </c>
      <c r="I487" s="83">
        <v>700</v>
      </c>
      <c r="J487" s="83">
        <v>0</v>
      </c>
      <c r="K487" s="83">
        <v>0</v>
      </c>
      <c r="L487" s="83">
        <v>70</v>
      </c>
      <c r="M487" s="83" t="s">
        <v>1285</v>
      </c>
      <c r="N487" s="83" t="s">
        <v>1445</v>
      </c>
      <c r="O487" s="83" t="s">
        <v>1446</v>
      </c>
      <c r="P487" s="83"/>
      <c r="Q487" s="83"/>
      <c r="R487" s="83">
        <v>3</v>
      </c>
      <c r="S487" s="83"/>
      <c r="T487" s="83"/>
    </row>
    <row r="488" s="50" customFormat="1" ht="198" hidden="1" customHeight="1" spans="1:20">
      <c r="A488" s="83"/>
      <c r="B488" s="83"/>
      <c r="C488" s="83"/>
      <c r="D488" s="83"/>
      <c r="E488" s="270"/>
      <c r="F488" s="83"/>
      <c r="G488" s="83"/>
      <c r="H488" s="83"/>
      <c r="I488" s="83"/>
      <c r="J488" s="83"/>
      <c r="K488" s="83"/>
      <c r="L488" s="83"/>
      <c r="M488" s="83"/>
      <c r="N488" s="83"/>
      <c r="O488" s="83"/>
      <c r="P488" s="83"/>
      <c r="Q488" s="83"/>
      <c r="R488" s="83"/>
      <c r="S488" s="83"/>
      <c r="T488" s="83"/>
    </row>
    <row r="489" s="50" customFormat="1" ht="409" hidden="1" customHeight="1" spans="1:20">
      <c r="A489" s="83">
        <v>10</v>
      </c>
      <c r="B489" s="83" t="s">
        <v>1248</v>
      </c>
      <c r="C489" s="83" t="s">
        <v>1447</v>
      </c>
      <c r="D489" s="83" t="s">
        <v>1393</v>
      </c>
      <c r="E489" s="270" t="s">
        <v>1448</v>
      </c>
      <c r="F489" s="83" t="s">
        <v>30</v>
      </c>
      <c r="G489" s="83" t="s">
        <v>1395</v>
      </c>
      <c r="H489" s="83">
        <v>300</v>
      </c>
      <c r="I489" s="83">
        <v>300</v>
      </c>
      <c r="J489" s="83">
        <v>0</v>
      </c>
      <c r="K489" s="83">
        <v>0</v>
      </c>
      <c r="L489" s="83">
        <v>30</v>
      </c>
      <c r="M489" s="83" t="s">
        <v>1285</v>
      </c>
      <c r="N489" s="83" t="s">
        <v>1449</v>
      </c>
      <c r="O489" s="83" t="s">
        <v>1372</v>
      </c>
      <c r="P489" s="83"/>
      <c r="Q489" s="83"/>
      <c r="R489" s="83">
        <v>6</v>
      </c>
      <c r="S489" s="83"/>
      <c r="T489" s="83"/>
    </row>
    <row r="490" s="50" customFormat="1" ht="176" hidden="1" customHeight="1" spans="1:20">
      <c r="A490" s="83"/>
      <c r="B490" s="83"/>
      <c r="C490" s="83"/>
      <c r="D490" s="83"/>
      <c r="E490" s="270"/>
      <c r="F490" s="83"/>
      <c r="G490" s="83"/>
      <c r="H490" s="83"/>
      <c r="I490" s="83"/>
      <c r="J490" s="83"/>
      <c r="K490" s="83"/>
      <c r="L490" s="83"/>
      <c r="M490" s="83"/>
      <c r="N490" s="83"/>
      <c r="O490" s="83"/>
      <c r="P490" s="83"/>
      <c r="Q490" s="83"/>
      <c r="R490" s="83"/>
      <c r="S490" s="83"/>
      <c r="T490" s="83"/>
    </row>
    <row r="491" s="50" customFormat="1" ht="409" hidden="1" customHeight="1" spans="1:20">
      <c r="A491" s="83">
        <v>11</v>
      </c>
      <c r="B491" s="83" t="s">
        <v>1248</v>
      </c>
      <c r="C491" s="83" t="s">
        <v>1450</v>
      </c>
      <c r="D491" s="83" t="s">
        <v>1368</v>
      </c>
      <c r="E491" s="270" t="s">
        <v>1451</v>
      </c>
      <c r="F491" s="83" t="s">
        <v>30</v>
      </c>
      <c r="G491" s="83" t="s">
        <v>1395</v>
      </c>
      <c r="H491" s="83">
        <v>300</v>
      </c>
      <c r="I491" s="83">
        <v>300</v>
      </c>
      <c r="J491" s="83">
        <v>0</v>
      </c>
      <c r="K491" s="83">
        <v>0</v>
      </c>
      <c r="L491" s="83">
        <v>30</v>
      </c>
      <c r="M491" s="83" t="s">
        <v>1285</v>
      </c>
      <c r="N491" s="83" t="s">
        <v>1452</v>
      </c>
      <c r="O491" s="83" t="s">
        <v>1372</v>
      </c>
      <c r="P491" s="83"/>
      <c r="Q491" s="83">
        <v>5</v>
      </c>
      <c r="R491" s="83">
        <v>6</v>
      </c>
      <c r="S491" s="83"/>
      <c r="T491" s="83"/>
    </row>
    <row r="492" s="50" customFormat="1" ht="208" hidden="1" customHeight="1" spans="1:20">
      <c r="A492" s="83"/>
      <c r="B492" s="83"/>
      <c r="C492" s="83"/>
      <c r="D492" s="83"/>
      <c r="E492" s="270"/>
      <c r="F492" s="83"/>
      <c r="G492" s="83"/>
      <c r="H492" s="83"/>
      <c r="I492" s="83"/>
      <c r="J492" s="83"/>
      <c r="K492" s="83"/>
      <c r="L492" s="83"/>
      <c r="M492" s="83"/>
      <c r="N492" s="83"/>
      <c r="O492" s="83"/>
      <c r="P492" s="83"/>
      <c r="Q492" s="83"/>
      <c r="R492" s="83"/>
      <c r="S492" s="83"/>
      <c r="T492" s="83"/>
    </row>
    <row r="493" s="50" customFormat="1" ht="409" hidden="1" customHeight="1" spans="1:20">
      <c r="A493" s="83">
        <v>12</v>
      </c>
      <c r="B493" s="83" t="s">
        <v>1248</v>
      </c>
      <c r="C493" s="83" t="s">
        <v>1453</v>
      </c>
      <c r="D493" s="83" t="s">
        <v>1368</v>
      </c>
      <c r="E493" s="270" t="s">
        <v>1454</v>
      </c>
      <c r="F493" s="83" t="s">
        <v>30</v>
      </c>
      <c r="G493" s="83" t="s">
        <v>1395</v>
      </c>
      <c r="H493" s="83">
        <v>100</v>
      </c>
      <c r="I493" s="83">
        <v>100</v>
      </c>
      <c r="J493" s="83">
        <v>0</v>
      </c>
      <c r="K493" s="83">
        <v>0</v>
      </c>
      <c r="L493" s="83">
        <v>10</v>
      </c>
      <c r="M493" s="83" t="s">
        <v>1285</v>
      </c>
      <c r="N493" s="83" t="s">
        <v>1455</v>
      </c>
      <c r="O493" s="83" t="s">
        <v>1372</v>
      </c>
      <c r="P493" s="83"/>
      <c r="Q493" s="83"/>
      <c r="R493" s="83">
        <v>6</v>
      </c>
      <c r="S493" s="83"/>
      <c r="T493" s="83"/>
    </row>
    <row r="494" s="50" customFormat="1" ht="208" hidden="1" customHeight="1" spans="1:20">
      <c r="A494" s="83"/>
      <c r="B494" s="83"/>
      <c r="C494" s="83"/>
      <c r="D494" s="83"/>
      <c r="E494" s="270"/>
      <c r="F494" s="83"/>
      <c r="G494" s="83"/>
      <c r="H494" s="83"/>
      <c r="I494" s="83"/>
      <c r="J494" s="83"/>
      <c r="K494" s="83"/>
      <c r="L494" s="83"/>
      <c r="M494" s="83"/>
      <c r="N494" s="83"/>
      <c r="O494" s="83"/>
      <c r="P494" s="83"/>
      <c r="Q494" s="83"/>
      <c r="R494" s="83"/>
      <c r="S494" s="83"/>
      <c r="T494" s="83"/>
    </row>
    <row r="495" s="50" customFormat="1" ht="409" hidden="1" customHeight="1" spans="1:20">
      <c r="A495" s="83">
        <v>13</v>
      </c>
      <c r="B495" s="83" t="s">
        <v>1248</v>
      </c>
      <c r="C495" s="83" t="s">
        <v>1456</v>
      </c>
      <c r="D495" s="83" t="s">
        <v>1457</v>
      </c>
      <c r="E495" s="270" t="s">
        <v>1458</v>
      </c>
      <c r="F495" s="83" t="s">
        <v>30</v>
      </c>
      <c r="G495" s="83" t="s">
        <v>1341</v>
      </c>
      <c r="H495" s="83">
        <v>600</v>
      </c>
      <c r="I495" s="83">
        <v>600</v>
      </c>
      <c r="J495" s="83">
        <v>0</v>
      </c>
      <c r="K495" s="83">
        <v>0</v>
      </c>
      <c r="L495" s="83">
        <v>60</v>
      </c>
      <c r="M495" s="83" t="s">
        <v>1285</v>
      </c>
      <c r="N495" s="83" t="s">
        <v>1459</v>
      </c>
      <c r="O495" s="83" t="s">
        <v>1344</v>
      </c>
      <c r="P495" s="83"/>
      <c r="Q495" s="83"/>
      <c r="R495" s="83">
        <v>6</v>
      </c>
      <c r="S495" s="83"/>
      <c r="T495" s="83"/>
    </row>
    <row r="496" s="50" customFormat="1" ht="294" hidden="1" customHeight="1" spans="1:20">
      <c r="A496" s="83">
        <v>14</v>
      </c>
      <c r="B496" s="83" t="s">
        <v>1248</v>
      </c>
      <c r="C496" s="83" t="s">
        <v>1460</v>
      </c>
      <c r="D496" s="83" t="s">
        <v>1461</v>
      </c>
      <c r="E496" s="270" t="s">
        <v>1462</v>
      </c>
      <c r="F496" s="83" t="s">
        <v>30</v>
      </c>
      <c r="G496" s="83" t="s">
        <v>1463</v>
      </c>
      <c r="H496" s="83">
        <v>675</v>
      </c>
      <c r="I496" s="83">
        <v>675</v>
      </c>
      <c r="J496" s="83">
        <v>0</v>
      </c>
      <c r="K496" s="83">
        <v>0</v>
      </c>
      <c r="L496" s="83">
        <v>68</v>
      </c>
      <c r="M496" s="83" t="s">
        <v>1464</v>
      </c>
      <c r="N496" s="83" t="s">
        <v>1465</v>
      </c>
      <c r="O496" s="83" t="s">
        <v>1372</v>
      </c>
      <c r="P496" s="83"/>
      <c r="Q496" s="83"/>
      <c r="R496" s="83">
        <v>6</v>
      </c>
      <c r="S496" s="83"/>
      <c r="T496" s="83">
        <v>2</v>
      </c>
    </row>
    <row r="497" s="50" customFormat="1" ht="302" hidden="1" customHeight="1" spans="1:20">
      <c r="A497" s="83">
        <v>15</v>
      </c>
      <c r="B497" s="83" t="s">
        <v>1248</v>
      </c>
      <c r="C497" s="83" t="s">
        <v>1466</v>
      </c>
      <c r="D497" s="83" t="s">
        <v>1461</v>
      </c>
      <c r="E497" s="270" t="s">
        <v>1467</v>
      </c>
      <c r="F497" s="83" t="s">
        <v>30</v>
      </c>
      <c r="G497" s="83" t="s">
        <v>1463</v>
      </c>
      <c r="H497" s="83">
        <v>220</v>
      </c>
      <c r="I497" s="83">
        <v>220</v>
      </c>
      <c r="J497" s="83">
        <v>0</v>
      </c>
      <c r="K497" s="83">
        <v>0</v>
      </c>
      <c r="L497" s="83">
        <v>2.2</v>
      </c>
      <c r="M497" s="83" t="s">
        <v>1464</v>
      </c>
      <c r="N497" s="83" t="s">
        <v>1468</v>
      </c>
      <c r="O497" s="83" t="s">
        <v>1372</v>
      </c>
      <c r="P497" s="83"/>
      <c r="Q497" s="83">
        <v>1</v>
      </c>
      <c r="R497" s="83"/>
      <c r="S497" s="83"/>
      <c r="T497" s="83">
        <v>2</v>
      </c>
    </row>
    <row r="498" s="53" customFormat="1" ht="178" hidden="1" customHeight="1" spans="1:20">
      <c r="A498" s="83">
        <v>16</v>
      </c>
      <c r="B498" s="83" t="s">
        <v>1248</v>
      </c>
      <c r="C498" s="83" t="s">
        <v>1469</v>
      </c>
      <c r="D498" s="83" t="s">
        <v>1308</v>
      </c>
      <c r="E498" s="270" t="s">
        <v>1470</v>
      </c>
      <c r="F498" s="83" t="s">
        <v>30</v>
      </c>
      <c r="G498" s="83" t="s">
        <v>1296</v>
      </c>
      <c r="H498" s="83">
        <v>400</v>
      </c>
      <c r="I498" s="83">
        <v>400</v>
      </c>
      <c r="J498" s="83">
        <v>0</v>
      </c>
      <c r="K498" s="83">
        <v>0</v>
      </c>
      <c r="L498" s="83">
        <v>130</v>
      </c>
      <c r="M498" s="83" t="s">
        <v>1285</v>
      </c>
      <c r="N498" s="83" t="s">
        <v>1471</v>
      </c>
      <c r="O498" s="83" t="s">
        <v>1372</v>
      </c>
      <c r="P498" s="83"/>
      <c r="Q498" s="83"/>
      <c r="R498" s="83">
        <v>3</v>
      </c>
      <c r="S498" s="83"/>
      <c r="T498" s="83">
        <v>1</v>
      </c>
    </row>
    <row r="499" s="53" customFormat="1" ht="248" hidden="1" customHeight="1" spans="1:20">
      <c r="A499" s="83">
        <v>17</v>
      </c>
      <c r="B499" s="83" t="s">
        <v>1248</v>
      </c>
      <c r="C499" s="83" t="s">
        <v>1472</v>
      </c>
      <c r="D499" s="83" t="s">
        <v>1473</v>
      </c>
      <c r="E499" s="270" t="s">
        <v>1474</v>
      </c>
      <c r="F499" s="83" t="s">
        <v>30</v>
      </c>
      <c r="G499" s="83" t="s">
        <v>1296</v>
      </c>
      <c r="H499" s="83">
        <v>400</v>
      </c>
      <c r="I499" s="83">
        <v>400</v>
      </c>
      <c r="J499" s="83">
        <v>0</v>
      </c>
      <c r="K499" s="83">
        <v>0</v>
      </c>
      <c r="L499" s="83">
        <v>130</v>
      </c>
      <c r="M499" s="83" t="s">
        <v>1285</v>
      </c>
      <c r="N499" s="83" t="s">
        <v>1475</v>
      </c>
      <c r="O499" s="83" t="s">
        <v>1372</v>
      </c>
      <c r="P499" s="83"/>
      <c r="Q499" s="83"/>
      <c r="R499" s="83">
        <v>3</v>
      </c>
      <c r="S499" s="83"/>
      <c r="T499" s="83"/>
    </row>
    <row r="500" s="53" customFormat="1" ht="170" hidden="1" customHeight="1" spans="1:20">
      <c r="A500" s="83">
        <v>18</v>
      </c>
      <c r="B500" s="83" t="s">
        <v>1248</v>
      </c>
      <c r="C500" s="83" t="s">
        <v>1476</v>
      </c>
      <c r="D500" s="83" t="s">
        <v>1477</v>
      </c>
      <c r="E500" s="270" t="s">
        <v>1478</v>
      </c>
      <c r="F500" s="83" t="s">
        <v>30</v>
      </c>
      <c r="G500" s="83" t="s">
        <v>1296</v>
      </c>
      <c r="H500" s="83">
        <v>400</v>
      </c>
      <c r="I500" s="83">
        <v>400</v>
      </c>
      <c r="J500" s="83">
        <v>0</v>
      </c>
      <c r="K500" s="83">
        <v>0</v>
      </c>
      <c r="L500" s="83">
        <v>130</v>
      </c>
      <c r="M500" s="83" t="s">
        <v>1285</v>
      </c>
      <c r="N500" s="83" t="s">
        <v>1479</v>
      </c>
      <c r="O500" s="83" t="s">
        <v>1372</v>
      </c>
      <c r="P500" s="83"/>
      <c r="Q500" s="83"/>
      <c r="R500" s="83">
        <v>3</v>
      </c>
      <c r="S500" s="83"/>
      <c r="T500" s="83"/>
    </row>
    <row r="501" s="53" customFormat="1" ht="176" hidden="1" customHeight="1" spans="1:20">
      <c r="A501" s="83">
        <v>19</v>
      </c>
      <c r="B501" s="83" t="s">
        <v>1248</v>
      </c>
      <c r="C501" s="83" t="s">
        <v>1480</v>
      </c>
      <c r="D501" s="83" t="s">
        <v>1473</v>
      </c>
      <c r="E501" s="270" t="s">
        <v>1481</v>
      </c>
      <c r="F501" s="83" t="s">
        <v>30</v>
      </c>
      <c r="G501" s="83" t="s">
        <v>1296</v>
      </c>
      <c r="H501" s="83">
        <v>400</v>
      </c>
      <c r="I501" s="83">
        <v>400</v>
      </c>
      <c r="J501" s="83">
        <v>0</v>
      </c>
      <c r="K501" s="83">
        <v>0</v>
      </c>
      <c r="L501" s="83">
        <v>130</v>
      </c>
      <c r="M501" s="83" t="s">
        <v>1285</v>
      </c>
      <c r="N501" s="83" t="s">
        <v>1482</v>
      </c>
      <c r="O501" s="83" t="s">
        <v>1372</v>
      </c>
      <c r="P501" s="83"/>
      <c r="Q501" s="83">
        <v>1</v>
      </c>
      <c r="R501" s="83"/>
      <c r="S501" s="83"/>
      <c r="T501" s="83"/>
    </row>
    <row r="502" s="53" customFormat="1" ht="409" hidden="1" customHeight="1" spans="1:20">
      <c r="A502" s="83">
        <v>20</v>
      </c>
      <c r="B502" s="83" t="s">
        <v>1248</v>
      </c>
      <c r="C502" s="83" t="s">
        <v>1483</v>
      </c>
      <c r="D502" s="83" t="s">
        <v>1484</v>
      </c>
      <c r="E502" s="270" t="s">
        <v>1485</v>
      </c>
      <c r="F502" s="83" t="s">
        <v>30</v>
      </c>
      <c r="G502" s="83" t="s">
        <v>1463</v>
      </c>
      <c r="H502" s="83">
        <v>800</v>
      </c>
      <c r="I502" s="83">
        <v>800</v>
      </c>
      <c r="J502" s="83">
        <v>0</v>
      </c>
      <c r="K502" s="83">
        <v>0</v>
      </c>
      <c r="L502" s="83">
        <v>361.81</v>
      </c>
      <c r="M502" s="83" t="s">
        <v>1285</v>
      </c>
      <c r="N502" s="83" t="s">
        <v>1486</v>
      </c>
      <c r="O502" s="83" t="s">
        <v>1487</v>
      </c>
      <c r="P502" s="83" t="s">
        <v>198</v>
      </c>
      <c r="Q502" s="83"/>
      <c r="R502" s="83">
        <v>3</v>
      </c>
      <c r="S502" s="83"/>
      <c r="T502" s="83">
        <v>2</v>
      </c>
    </row>
    <row r="503" s="53" customFormat="1" ht="409" hidden="1" customHeight="1" spans="1:20">
      <c r="A503" s="83"/>
      <c r="B503" s="83"/>
      <c r="C503" s="83"/>
      <c r="D503" s="83"/>
      <c r="E503" s="270"/>
      <c r="F503" s="83"/>
      <c r="G503" s="83"/>
      <c r="H503" s="83"/>
      <c r="I503" s="83"/>
      <c r="J503" s="83"/>
      <c r="K503" s="83"/>
      <c r="L503" s="83"/>
      <c r="M503" s="83"/>
      <c r="N503" s="83"/>
      <c r="O503" s="83"/>
      <c r="P503" s="83"/>
      <c r="Q503" s="83"/>
      <c r="R503" s="83"/>
      <c r="S503" s="83"/>
      <c r="T503" s="83"/>
    </row>
    <row r="504" s="53" customFormat="1" ht="409" hidden="1" customHeight="1" spans="1:20">
      <c r="A504" s="83">
        <v>21</v>
      </c>
      <c r="B504" s="83" t="s">
        <v>1248</v>
      </c>
      <c r="C504" s="83" t="s">
        <v>1488</v>
      </c>
      <c r="D504" s="83" t="s">
        <v>1489</v>
      </c>
      <c r="E504" s="270" t="s">
        <v>1490</v>
      </c>
      <c r="F504" s="83" t="s">
        <v>30</v>
      </c>
      <c r="G504" s="83" t="s">
        <v>1463</v>
      </c>
      <c r="H504" s="83">
        <v>507.83</v>
      </c>
      <c r="I504" s="83">
        <v>507.83</v>
      </c>
      <c r="J504" s="83">
        <v>0</v>
      </c>
      <c r="K504" s="83">
        <v>0</v>
      </c>
      <c r="L504" s="83">
        <v>177.04</v>
      </c>
      <c r="M504" s="83" t="s">
        <v>1285</v>
      </c>
      <c r="N504" s="83" t="s">
        <v>1371</v>
      </c>
      <c r="O504" s="83" t="s">
        <v>1491</v>
      </c>
      <c r="P504" s="83"/>
      <c r="Q504" s="83"/>
      <c r="R504" s="83">
        <v>3</v>
      </c>
      <c r="S504" s="83"/>
      <c r="T504" s="83">
        <v>2</v>
      </c>
    </row>
    <row r="505" s="53" customFormat="1" ht="288" hidden="1" customHeight="1" spans="1:20">
      <c r="A505" s="83"/>
      <c r="B505" s="83"/>
      <c r="C505" s="83"/>
      <c r="D505" s="83"/>
      <c r="E505" s="270"/>
      <c r="F505" s="83"/>
      <c r="G505" s="83"/>
      <c r="H505" s="83"/>
      <c r="I505" s="83"/>
      <c r="J505" s="83"/>
      <c r="K505" s="83"/>
      <c r="L505" s="83"/>
      <c r="M505" s="83"/>
      <c r="N505" s="83"/>
      <c r="O505" s="83"/>
      <c r="P505" s="83"/>
      <c r="Q505" s="83"/>
      <c r="R505" s="83"/>
      <c r="S505" s="83"/>
      <c r="T505" s="83"/>
    </row>
    <row r="506" s="49" customFormat="1" ht="114" hidden="1" customHeight="1" spans="1:20">
      <c r="A506" s="62" t="s">
        <v>1492</v>
      </c>
      <c r="B506" s="62"/>
      <c r="C506" s="62"/>
      <c r="D506" s="62"/>
      <c r="E506" s="63" t="s">
        <v>1493</v>
      </c>
      <c r="F506" s="62"/>
      <c r="G506" s="62"/>
      <c r="H506" s="62">
        <f t="shared" ref="H506:L506" si="30">H507+H509</f>
        <v>1015</v>
      </c>
      <c r="I506" s="62">
        <f t="shared" si="30"/>
        <v>1015</v>
      </c>
      <c r="J506" s="62">
        <f t="shared" si="30"/>
        <v>0</v>
      </c>
      <c r="K506" s="62">
        <f t="shared" si="30"/>
        <v>0</v>
      </c>
      <c r="L506" s="62">
        <f t="shared" si="30"/>
        <v>100</v>
      </c>
      <c r="M506" s="62"/>
      <c r="N506" s="62"/>
      <c r="O506" s="62"/>
      <c r="P506" s="62"/>
      <c r="Q506" s="62"/>
      <c r="R506" s="62"/>
      <c r="S506" s="62"/>
      <c r="T506" s="62"/>
    </row>
    <row r="507" s="54" customFormat="1" ht="409" hidden="1" customHeight="1" spans="1:20">
      <c r="A507" s="83">
        <v>1</v>
      </c>
      <c r="B507" s="83" t="s">
        <v>1248</v>
      </c>
      <c r="C507" s="83" t="s">
        <v>1494</v>
      </c>
      <c r="D507" s="83" t="s">
        <v>1495</v>
      </c>
      <c r="E507" s="270" t="s">
        <v>1496</v>
      </c>
      <c r="F507" s="83" t="s">
        <v>30</v>
      </c>
      <c r="G507" s="83" t="s">
        <v>1264</v>
      </c>
      <c r="H507" s="83">
        <v>515</v>
      </c>
      <c r="I507" s="83">
        <v>515</v>
      </c>
      <c r="J507" s="83">
        <v>0</v>
      </c>
      <c r="K507" s="83">
        <v>0</v>
      </c>
      <c r="L507" s="83">
        <v>50</v>
      </c>
      <c r="M507" s="83" t="s">
        <v>1285</v>
      </c>
      <c r="N507" s="83" t="s">
        <v>1497</v>
      </c>
      <c r="O507" s="83" t="s">
        <v>1498</v>
      </c>
      <c r="P507" s="83"/>
      <c r="Q507" s="83"/>
      <c r="R507" s="83"/>
      <c r="S507" s="83">
        <v>2</v>
      </c>
      <c r="T507" s="83"/>
    </row>
    <row r="508" s="54" customFormat="1" ht="148" hidden="1" customHeight="1" spans="1:20">
      <c r="A508" s="83"/>
      <c r="B508" s="83"/>
      <c r="C508" s="83"/>
      <c r="D508" s="83"/>
      <c r="E508" s="270"/>
      <c r="F508" s="83"/>
      <c r="G508" s="83"/>
      <c r="H508" s="83"/>
      <c r="I508" s="83"/>
      <c r="J508" s="83"/>
      <c r="K508" s="83"/>
      <c r="L508" s="83"/>
      <c r="M508" s="83"/>
      <c r="N508" s="83"/>
      <c r="O508" s="83"/>
      <c r="P508" s="83"/>
      <c r="Q508" s="83"/>
      <c r="R508" s="83"/>
      <c r="S508" s="83"/>
      <c r="T508" s="83"/>
    </row>
    <row r="509" s="54" customFormat="1" ht="409" hidden="1" customHeight="1" spans="1:20">
      <c r="A509" s="83">
        <v>2</v>
      </c>
      <c r="B509" s="83" t="s">
        <v>1248</v>
      </c>
      <c r="C509" s="83" t="s">
        <v>1499</v>
      </c>
      <c r="D509" s="83" t="s">
        <v>1500</v>
      </c>
      <c r="E509" s="270" t="s">
        <v>1501</v>
      </c>
      <c r="F509" s="83" t="s">
        <v>30</v>
      </c>
      <c r="G509" s="83" t="s">
        <v>1264</v>
      </c>
      <c r="H509" s="83">
        <v>500</v>
      </c>
      <c r="I509" s="83">
        <v>500</v>
      </c>
      <c r="J509" s="83">
        <v>0</v>
      </c>
      <c r="K509" s="83">
        <v>0</v>
      </c>
      <c r="L509" s="83">
        <v>50</v>
      </c>
      <c r="M509" s="83" t="s">
        <v>1285</v>
      </c>
      <c r="N509" s="83" t="s">
        <v>1497</v>
      </c>
      <c r="O509" s="83" t="s">
        <v>1498</v>
      </c>
      <c r="P509" s="83"/>
      <c r="Q509" s="83"/>
      <c r="R509" s="83"/>
      <c r="S509" s="83">
        <v>2</v>
      </c>
      <c r="T509" s="83">
        <v>2</v>
      </c>
    </row>
    <row r="510" s="54" customFormat="1" ht="409" hidden="1" customHeight="1" spans="1:20">
      <c r="A510" s="83"/>
      <c r="B510" s="83"/>
      <c r="C510" s="83"/>
      <c r="D510" s="83"/>
      <c r="E510" s="270"/>
      <c r="F510" s="83"/>
      <c r="G510" s="83"/>
      <c r="H510" s="83"/>
      <c r="I510" s="83"/>
      <c r="J510" s="83"/>
      <c r="K510" s="83"/>
      <c r="L510" s="83"/>
      <c r="M510" s="83"/>
      <c r="N510" s="83"/>
      <c r="O510" s="83"/>
      <c r="P510" s="83"/>
      <c r="Q510" s="83"/>
      <c r="R510" s="83"/>
      <c r="S510" s="83"/>
      <c r="T510" s="83"/>
    </row>
    <row r="511" s="49" customFormat="1" ht="90" hidden="1" customHeight="1" spans="1:20">
      <c r="A511" s="62" t="s">
        <v>243</v>
      </c>
      <c r="B511" s="62"/>
      <c r="C511" s="62"/>
      <c r="D511" s="62"/>
      <c r="E511" s="63">
        <v>1</v>
      </c>
      <c r="F511" s="62"/>
      <c r="G511" s="62"/>
      <c r="H511" s="62">
        <f t="shared" ref="H511:L511" si="31">H512</f>
        <v>70</v>
      </c>
      <c r="I511" s="62">
        <f t="shared" si="31"/>
        <v>70</v>
      </c>
      <c r="J511" s="62">
        <f t="shared" si="31"/>
        <v>0</v>
      </c>
      <c r="K511" s="62">
        <f t="shared" si="31"/>
        <v>0</v>
      </c>
      <c r="L511" s="62">
        <f t="shared" si="31"/>
        <v>0</v>
      </c>
      <c r="M511" s="62"/>
      <c r="N511" s="62"/>
      <c r="O511" s="62"/>
      <c r="P511" s="62"/>
      <c r="Q511" s="62"/>
      <c r="R511" s="62"/>
      <c r="S511" s="62"/>
      <c r="T511" s="62"/>
    </row>
    <row r="512" s="54" customFormat="1" ht="156" hidden="1" customHeight="1" spans="1:20">
      <c r="A512" s="83">
        <v>1</v>
      </c>
      <c r="B512" s="83" t="s">
        <v>1248</v>
      </c>
      <c r="C512" s="83" t="s">
        <v>1502</v>
      </c>
      <c r="D512" s="83" t="s">
        <v>1248</v>
      </c>
      <c r="E512" s="270" t="s">
        <v>1503</v>
      </c>
      <c r="F512" s="83" t="s">
        <v>30</v>
      </c>
      <c r="G512" s="83" t="s">
        <v>1264</v>
      </c>
      <c r="H512" s="83">
        <v>70</v>
      </c>
      <c r="I512" s="83">
        <v>70</v>
      </c>
      <c r="J512" s="83">
        <v>0</v>
      </c>
      <c r="K512" s="83">
        <v>0</v>
      </c>
      <c r="L512" s="83">
        <v>0</v>
      </c>
      <c r="M512" s="83" t="s">
        <v>1285</v>
      </c>
      <c r="N512" s="83"/>
      <c r="O512" s="83"/>
      <c r="P512" s="83"/>
      <c r="Q512" s="83"/>
      <c r="R512" s="83"/>
      <c r="S512" s="83"/>
      <c r="T512" s="83"/>
    </row>
    <row r="513" s="55" customFormat="1" ht="106" hidden="1" customHeight="1" spans="1:20">
      <c r="A513" s="62" t="s">
        <v>246</v>
      </c>
      <c r="B513" s="62"/>
      <c r="C513" s="62"/>
      <c r="D513" s="62"/>
      <c r="E513" s="63">
        <v>1</v>
      </c>
      <c r="F513" s="62"/>
      <c r="G513" s="62"/>
      <c r="H513" s="62">
        <f>H514</f>
        <v>10</v>
      </c>
      <c r="I513" s="62">
        <v>10</v>
      </c>
      <c r="J513" s="62"/>
      <c r="K513" s="62"/>
      <c r="L513" s="62"/>
      <c r="M513" s="62"/>
      <c r="N513" s="62"/>
      <c r="O513" s="62"/>
      <c r="P513" s="62"/>
      <c r="Q513" s="62"/>
      <c r="R513" s="62"/>
      <c r="S513" s="62"/>
      <c r="T513" s="62"/>
    </row>
    <row r="514" s="54" customFormat="1" ht="118" hidden="1" customHeight="1" spans="1:20">
      <c r="A514" s="83">
        <v>1</v>
      </c>
      <c r="B514" s="83" t="s">
        <v>1248</v>
      </c>
      <c r="C514" s="83" t="s">
        <v>1504</v>
      </c>
      <c r="D514" s="83" t="s">
        <v>1248</v>
      </c>
      <c r="E514" s="270" t="s">
        <v>1505</v>
      </c>
      <c r="F514" s="83" t="s">
        <v>30</v>
      </c>
      <c r="G514" s="83" t="s">
        <v>1264</v>
      </c>
      <c r="H514" s="83">
        <v>10</v>
      </c>
      <c r="I514" s="83">
        <v>10</v>
      </c>
      <c r="J514" s="83">
        <v>0</v>
      </c>
      <c r="K514" s="83">
        <v>0</v>
      </c>
      <c r="L514" s="83">
        <v>0</v>
      </c>
      <c r="M514" s="83" t="s">
        <v>1285</v>
      </c>
      <c r="N514" s="83"/>
      <c r="O514" s="83"/>
      <c r="P514" s="83"/>
      <c r="Q514" s="83"/>
      <c r="R514" s="83"/>
      <c r="S514" s="83"/>
      <c r="T514" s="83"/>
    </row>
    <row r="515" s="49" customFormat="1" ht="100" hidden="1" customHeight="1" spans="1:20">
      <c r="A515" s="62" t="s">
        <v>1506</v>
      </c>
      <c r="B515" s="62"/>
      <c r="C515" s="62"/>
      <c r="D515" s="62"/>
      <c r="E515" s="63" t="s">
        <v>1507</v>
      </c>
      <c r="F515" s="62"/>
      <c r="G515" s="62"/>
      <c r="H515" s="62">
        <f>H516</f>
        <v>200</v>
      </c>
      <c r="I515" s="62">
        <v>200</v>
      </c>
      <c r="J515" s="62"/>
      <c r="K515" s="62"/>
      <c r="L515" s="62"/>
      <c r="M515" s="62"/>
      <c r="N515" s="62"/>
      <c r="O515" s="62"/>
      <c r="P515" s="62"/>
      <c r="Q515" s="62"/>
      <c r="R515" s="62"/>
      <c r="S515" s="62"/>
      <c r="T515" s="62"/>
    </row>
    <row r="516" s="54" customFormat="1" ht="128" hidden="1" customHeight="1" spans="1:20">
      <c r="A516" s="83">
        <v>1</v>
      </c>
      <c r="B516" s="83" t="s">
        <v>1248</v>
      </c>
      <c r="C516" s="83" t="s">
        <v>1508</v>
      </c>
      <c r="D516" s="83" t="s">
        <v>1248</v>
      </c>
      <c r="E516" s="270" t="s">
        <v>1509</v>
      </c>
      <c r="F516" s="83" t="s">
        <v>30</v>
      </c>
      <c r="G516" s="83" t="s">
        <v>1264</v>
      </c>
      <c r="H516" s="83">
        <v>200</v>
      </c>
      <c r="I516" s="83">
        <v>200</v>
      </c>
      <c r="J516" s="83">
        <v>0</v>
      </c>
      <c r="K516" s="83">
        <v>0</v>
      </c>
      <c r="L516" s="83"/>
      <c r="M516" s="83" t="s">
        <v>1285</v>
      </c>
      <c r="N516" s="83" t="s">
        <v>1510</v>
      </c>
      <c r="O516" s="83"/>
      <c r="P516" s="83"/>
      <c r="Q516" s="83"/>
      <c r="R516" s="83"/>
      <c r="S516" s="83"/>
      <c r="T516" s="83"/>
    </row>
  </sheetData>
  <mergeCells count="2447">
    <mergeCell ref="A1:T1"/>
    <mergeCell ref="H2:K2"/>
    <mergeCell ref="A4:P4"/>
    <mergeCell ref="A5:D5"/>
    <mergeCell ref="A6:D6"/>
    <mergeCell ref="A7:D7"/>
    <mergeCell ref="A18:D18"/>
    <mergeCell ref="A19:D19"/>
    <mergeCell ref="A57:D57"/>
    <mergeCell ref="A68:D68"/>
    <mergeCell ref="A74:D74"/>
    <mergeCell ref="A80:D80"/>
    <mergeCell ref="A82:D82"/>
    <mergeCell ref="A85:D85"/>
    <mergeCell ref="A87:D87"/>
    <mergeCell ref="A88:D88"/>
    <mergeCell ref="A138:D138"/>
    <mergeCell ref="A149:D149"/>
    <mergeCell ref="A160:D160"/>
    <mergeCell ref="A186:D186"/>
    <mergeCell ref="A188:D188"/>
    <mergeCell ref="A190:D190"/>
    <mergeCell ref="A191:D191"/>
    <mergeCell ref="A216:D216"/>
    <mergeCell ref="A234:D234"/>
    <mergeCell ref="A235:D235"/>
    <mergeCell ref="A241:D241"/>
    <mergeCell ref="B243:D243"/>
    <mergeCell ref="A246:D246"/>
    <mergeCell ref="A247:D247"/>
    <mergeCell ref="A262:D262"/>
    <mergeCell ref="A274:D274"/>
    <mergeCell ref="A276:D276"/>
    <mergeCell ref="A285:D285"/>
    <mergeCell ref="A287:D287"/>
    <mergeCell ref="A289:D289"/>
    <mergeCell ref="A290:D290"/>
    <mergeCell ref="A319:D319"/>
    <mergeCell ref="A339:D339"/>
    <mergeCell ref="A361:D361"/>
    <mergeCell ref="A372:D372"/>
    <mergeCell ref="A374:D374"/>
    <mergeCell ref="A376:D376"/>
    <mergeCell ref="A377:D377"/>
    <mergeCell ref="A394:D394"/>
    <mergeCell ref="A405:D405"/>
    <mergeCell ref="A417:D417"/>
    <mergeCell ref="A421:D421"/>
    <mergeCell ref="A423:D423"/>
    <mergeCell ref="A424:D424"/>
    <mergeCell ref="A471:D471"/>
    <mergeCell ref="A475:D475"/>
    <mergeCell ref="A506:D506"/>
    <mergeCell ref="A511:D511"/>
    <mergeCell ref="A513:D513"/>
    <mergeCell ref="A515:D515"/>
    <mergeCell ref="A2:A3"/>
    <mergeCell ref="A8:A10"/>
    <mergeCell ref="A11:A12"/>
    <mergeCell ref="A13:A15"/>
    <mergeCell ref="A16:A17"/>
    <mergeCell ref="A20:A21"/>
    <mergeCell ref="A23:A24"/>
    <mergeCell ref="A25:A26"/>
    <mergeCell ref="A27:A28"/>
    <mergeCell ref="A29:A30"/>
    <mergeCell ref="A31:A32"/>
    <mergeCell ref="A35:A36"/>
    <mergeCell ref="A37:A38"/>
    <mergeCell ref="A40:A41"/>
    <mergeCell ref="A42:A43"/>
    <mergeCell ref="A49:A50"/>
    <mergeCell ref="A51:A52"/>
    <mergeCell ref="A53:A55"/>
    <mergeCell ref="A58:A59"/>
    <mergeCell ref="A60:A61"/>
    <mergeCell ref="A62:A63"/>
    <mergeCell ref="A64:A65"/>
    <mergeCell ref="A66:A67"/>
    <mergeCell ref="A70:A71"/>
    <mergeCell ref="A83:A84"/>
    <mergeCell ref="A89:A92"/>
    <mergeCell ref="A94:A95"/>
    <mergeCell ref="A96:A97"/>
    <mergeCell ref="A98:A99"/>
    <mergeCell ref="A100:A101"/>
    <mergeCell ref="A102:A103"/>
    <mergeCell ref="A104:A105"/>
    <mergeCell ref="A106:A107"/>
    <mergeCell ref="A108:A110"/>
    <mergeCell ref="A111:A113"/>
    <mergeCell ref="A114:A116"/>
    <mergeCell ref="A117:A119"/>
    <mergeCell ref="A120:A121"/>
    <mergeCell ref="A123:A124"/>
    <mergeCell ref="A125:A126"/>
    <mergeCell ref="A127:A129"/>
    <mergeCell ref="A130:A132"/>
    <mergeCell ref="A133:A135"/>
    <mergeCell ref="A136:A137"/>
    <mergeCell ref="A139:A140"/>
    <mergeCell ref="A141:A142"/>
    <mergeCell ref="A143:A144"/>
    <mergeCell ref="A145:A146"/>
    <mergeCell ref="A150:A151"/>
    <mergeCell ref="A153:A154"/>
    <mergeCell ref="A155:A156"/>
    <mergeCell ref="A157:A159"/>
    <mergeCell ref="A161:A163"/>
    <mergeCell ref="A164:A166"/>
    <mergeCell ref="A167:A168"/>
    <mergeCell ref="A169:A170"/>
    <mergeCell ref="A171:A173"/>
    <mergeCell ref="A174:A176"/>
    <mergeCell ref="A177:A178"/>
    <mergeCell ref="A179:A181"/>
    <mergeCell ref="A182:A183"/>
    <mergeCell ref="A184:A185"/>
    <mergeCell ref="A193:A194"/>
    <mergeCell ref="A219:A220"/>
    <mergeCell ref="A221:A222"/>
    <mergeCell ref="A223:A224"/>
    <mergeCell ref="A263:A264"/>
    <mergeCell ref="A267:A268"/>
    <mergeCell ref="A282:A283"/>
    <mergeCell ref="A291:A292"/>
    <mergeCell ref="A293:A294"/>
    <mergeCell ref="A295:A296"/>
    <mergeCell ref="A297:A299"/>
    <mergeCell ref="A301:A302"/>
    <mergeCell ref="A305:A306"/>
    <mergeCell ref="A308:A309"/>
    <mergeCell ref="A311:A312"/>
    <mergeCell ref="A314:A315"/>
    <mergeCell ref="A317:A318"/>
    <mergeCell ref="A320:A321"/>
    <mergeCell ref="A328:A329"/>
    <mergeCell ref="A330:A331"/>
    <mergeCell ref="A333:A334"/>
    <mergeCell ref="A343:A344"/>
    <mergeCell ref="A345:A346"/>
    <mergeCell ref="A347:A348"/>
    <mergeCell ref="A349:A350"/>
    <mergeCell ref="A352:A353"/>
    <mergeCell ref="A354:A355"/>
    <mergeCell ref="A356:A358"/>
    <mergeCell ref="A359:A360"/>
    <mergeCell ref="A366:A367"/>
    <mergeCell ref="A368:A369"/>
    <mergeCell ref="A415:A416"/>
    <mergeCell ref="A426:A427"/>
    <mergeCell ref="A428:A429"/>
    <mergeCell ref="A430:A431"/>
    <mergeCell ref="A432:A433"/>
    <mergeCell ref="A434:A435"/>
    <mergeCell ref="A437:A438"/>
    <mergeCell ref="A440:A441"/>
    <mergeCell ref="A442:A443"/>
    <mergeCell ref="A444:A445"/>
    <mergeCell ref="A446:A447"/>
    <mergeCell ref="A448:A449"/>
    <mergeCell ref="A450:A451"/>
    <mergeCell ref="A452:A453"/>
    <mergeCell ref="A456:A457"/>
    <mergeCell ref="A458:A460"/>
    <mergeCell ref="A461:A462"/>
    <mergeCell ref="A463:A464"/>
    <mergeCell ref="A467:A468"/>
    <mergeCell ref="A469:A470"/>
    <mergeCell ref="A476:A477"/>
    <mergeCell ref="A479:A480"/>
    <mergeCell ref="A484:A485"/>
    <mergeCell ref="A487:A488"/>
    <mergeCell ref="A489:A490"/>
    <mergeCell ref="A491:A492"/>
    <mergeCell ref="A493:A494"/>
    <mergeCell ref="A502:A503"/>
    <mergeCell ref="A504:A505"/>
    <mergeCell ref="A507:A508"/>
    <mergeCell ref="A509:A510"/>
    <mergeCell ref="B2:B3"/>
    <mergeCell ref="B8:B10"/>
    <mergeCell ref="B11:B12"/>
    <mergeCell ref="B13:B15"/>
    <mergeCell ref="B16:B17"/>
    <mergeCell ref="B20:B21"/>
    <mergeCell ref="B23:B24"/>
    <mergeCell ref="B25:B26"/>
    <mergeCell ref="B27:B28"/>
    <mergeCell ref="B29:B30"/>
    <mergeCell ref="B31:B32"/>
    <mergeCell ref="B35:B36"/>
    <mergeCell ref="B37:B38"/>
    <mergeCell ref="B40:B41"/>
    <mergeCell ref="B42:B43"/>
    <mergeCell ref="B49:B50"/>
    <mergeCell ref="B51:B52"/>
    <mergeCell ref="B53:B55"/>
    <mergeCell ref="B58:B59"/>
    <mergeCell ref="B60:B61"/>
    <mergeCell ref="B62:B63"/>
    <mergeCell ref="B64:B65"/>
    <mergeCell ref="B66:B67"/>
    <mergeCell ref="B70:B71"/>
    <mergeCell ref="B83:B84"/>
    <mergeCell ref="B89:B92"/>
    <mergeCell ref="B94:B95"/>
    <mergeCell ref="B96:B97"/>
    <mergeCell ref="B98:B99"/>
    <mergeCell ref="B100:B101"/>
    <mergeCell ref="B102:B103"/>
    <mergeCell ref="B104:B105"/>
    <mergeCell ref="B106:B107"/>
    <mergeCell ref="B108:B110"/>
    <mergeCell ref="B111:B113"/>
    <mergeCell ref="B114:B116"/>
    <mergeCell ref="B117:B119"/>
    <mergeCell ref="B120:B121"/>
    <mergeCell ref="B123:B124"/>
    <mergeCell ref="B125:B126"/>
    <mergeCell ref="B127:B129"/>
    <mergeCell ref="B130:B132"/>
    <mergeCell ref="B133:B135"/>
    <mergeCell ref="B136:B137"/>
    <mergeCell ref="B139:B140"/>
    <mergeCell ref="B141:B142"/>
    <mergeCell ref="B143:B144"/>
    <mergeCell ref="B145:B146"/>
    <mergeCell ref="B150:B151"/>
    <mergeCell ref="B153:B154"/>
    <mergeCell ref="B155:B156"/>
    <mergeCell ref="B157:B159"/>
    <mergeCell ref="B161:B163"/>
    <mergeCell ref="B164:B166"/>
    <mergeCell ref="B167:B168"/>
    <mergeCell ref="B169:B170"/>
    <mergeCell ref="B171:B173"/>
    <mergeCell ref="B174:B176"/>
    <mergeCell ref="B177:B178"/>
    <mergeCell ref="B179:B181"/>
    <mergeCell ref="B182:B183"/>
    <mergeCell ref="B184:B185"/>
    <mergeCell ref="B193:B194"/>
    <mergeCell ref="B219:B220"/>
    <mergeCell ref="B221:B222"/>
    <mergeCell ref="B223:B224"/>
    <mergeCell ref="B263:B264"/>
    <mergeCell ref="B267:B268"/>
    <mergeCell ref="B282:B283"/>
    <mergeCell ref="B291:B292"/>
    <mergeCell ref="B293:B294"/>
    <mergeCell ref="B295:B296"/>
    <mergeCell ref="B297:B299"/>
    <mergeCell ref="B301:B302"/>
    <mergeCell ref="B305:B306"/>
    <mergeCell ref="B308:B309"/>
    <mergeCell ref="B311:B312"/>
    <mergeCell ref="B314:B315"/>
    <mergeCell ref="B317:B318"/>
    <mergeCell ref="B320:B321"/>
    <mergeCell ref="B328:B329"/>
    <mergeCell ref="B330:B331"/>
    <mergeCell ref="B333:B334"/>
    <mergeCell ref="B343:B344"/>
    <mergeCell ref="B345:B346"/>
    <mergeCell ref="B347:B348"/>
    <mergeCell ref="B349:B350"/>
    <mergeCell ref="B352:B353"/>
    <mergeCell ref="B354:B355"/>
    <mergeCell ref="B356:B358"/>
    <mergeCell ref="B359:B360"/>
    <mergeCell ref="B366:B367"/>
    <mergeCell ref="B368:B369"/>
    <mergeCell ref="B415:B416"/>
    <mergeCell ref="B426:B427"/>
    <mergeCell ref="B428:B429"/>
    <mergeCell ref="B430:B431"/>
    <mergeCell ref="B432:B433"/>
    <mergeCell ref="B434:B435"/>
    <mergeCell ref="B437:B438"/>
    <mergeCell ref="B440:B441"/>
    <mergeCell ref="B442:B443"/>
    <mergeCell ref="B444:B445"/>
    <mergeCell ref="B446:B447"/>
    <mergeCell ref="B448:B449"/>
    <mergeCell ref="B450:B451"/>
    <mergeCell ref="B452:B453"/>
    <mergeCell ref="B456:B457"/>
    <mergeCell ref="B458:B460"/>
    <mergeCell ref="B461:B462"/>
    <mergeCell ref="B463:B464"/>
    <mergeCell ref="B467:B468"/>
    <mergeCell ref="B469:B470"/>
    <mergeCell ref="B476:B477"/>
    <mergeCell ref="B479:B480"/>
    <mergeCell ref="B484:B485"/>
    <mergeCell ref="B487:B488"/>
    <mergeCell ref="B489:B490"/>
    <mergeCell ref="B491:B492"/>
    <mergeCell ref="B493:B494"/>
    <mergeCell ref="B502:B503"/>
    <mergeCell ref="B504:B505"/>
    <mergeCell ref="B507:B508"/>
    <mergeCell ref="B509:B510"/>
    <mergeCell ref="C2:C3"/>
    <mergeCell ref="C8:C10"/>
    <mergeCell ref="C11:C12"/>
    <mergeCell ref="C13:C15"/>
    <mergeCell ref="C16:C17"/>
    <mergeCell ref="C20:C21"/>
    <mergeCell ref="C23:C24"/>
    <mergeCell ref="C25:C26"/>
    <mergeCell ref="C27:C28"/>
    <mergeCell ref="C29:C30"/>
    <mergeCell ref="C31:C32"/>
    <mergeCell ref="C35:C36"/>
    <mergeCell ref="C37:C38"/>
    <mergeCell ref="C40:C41"/>
    <mergeCell ref="C42:C43"/>
    <mergeCell ref="C49:C50"/>
    <mergeCell ref="C51:C52"/>
    <mergeCell ref="C53:C55"/>
    <mergeCell ref="C58:C59"/>
    <mergeCell ref="C60:C61"/>
    <mergeCell ref="C62:C63"/>
    <mergeCell ref="C64:C65"/>
    <mergeCell ref="C66:C67"/>
    <mergeCell ref="C70:C71"/>
    <mergeCell ref="C83:C84"/>
    <mergeCell ref="C89:C92"/>
    <mergeCell ref="C94:C95"/>
    <mergeCell ref="C96:C97"/>
    <mergeCell ref="C98:C99"/>
    <mergeCell ref="C100:C101"/>
    <mergeCell ref="C102:C103"/>
    <mergeCell ref="C104:C105"/>
    <mergeCell ref="C106:C107"/>
    <mergeCell ref="C108:C110"/>
    <mergeCell ref="C111:C113"/>
    <mergeCell ref="C114:C116"/>
    <mergeCell ref="C117:C119"/>
    <mergeCell ref="C120:C121"/>
    <mergeCell ref="C123:C124"/>
    <mergeCell ref="C125:C126"/>
    <mergeCell ref="C127:C129"/>
    <mergeCell ref="C130:C132"/>
    <mergeCell ref="C133:C135"/>
    <mergeCell ref="C136:C137"/>
    <mergeCell ref="C139:C140"/>
    <mergeCell ref="C141:C142"/>
    <mergeCell ref="C143:C144"/>
    <mergeCell ref="C145:C146"/>
    <mergeCell ref="C150:C151"/>
    <mergeCell ref="C153:C154"/>
    <mergeCell ref="C155:C156"/>
    <mergeCell ref="C157:C159"/>
    <mergeCell ref="C161:C163"/>
    <mergeCell ref="C164:C166"/>
    <mergeCell ref="C167:C168"/>
    <mergeCell ref="C169:C170"/>
    <mergeCell ref="C171:C173"/>
    <mergeCell ref="C174:C176"/>
    <mergeCell ref="C177:C178"/>
    <mergeCell ref="C179:C181"/>
    <mergeCell ref="C182:C183"/>
    <mergeCell ref="C184:C185"/>
    <mergeCell ref="C193:C194"/>
    <mergeCell ref="C219:C220"/>
    <mergeCell ref="C221:C222"/>
    <mergeCell ref="C223:C224"/>
    <mergeCell ref="C263:C264"/>
    <mergeCell ref="C267:C268"/>
    <mergeCell ref="C282:C283"/>
    <mergeCell ref="C291:C292"/>
    <mergeCell ref="C293:C294"/>
    <mergeCell ref="C295:C296"/>
    <mergeCell ref="C297:C299"/>
    <mergeCell ref="C301:C302"/>
    <mergeCell ref="C305:C306"/>
    <mergeCell ref="C308:C309"/>
    <mergeCell ref="C311:C312"/>
    <mergeCell ref="C314:C315"/>
    <mergeCell ref="C317:C318"/>
    <mergeCell ref="C320:C321"/>
    <mergeCell ref="C328:C329"/>
    <mergeCell ref="C330:C331"/>
    <mergeCell ref="C333:C334"/>
    <mergeCell ref="C343:C344"/>
    <mergeCell ref="C345:C346"/>
    <mergeCell ref="C347:C348"/>
    <mergeCell ref="C349:C350"/>
    <mergeCell ref="C352:C353"/>
    <mergeCell ref="C354:C355"/>
    <mergeCell ref="C356:C358"/>
    <mergeCell ref="C359:C360"/>
    <mergeCell ref="C366:C367"/>
    <mergeCell ref="C368:C369"/>
    <mergeCell ref="C415:C416"/>
    <mergeCell ref="C426:C427"/>
    <mergeCell ref="C428:C429"/>
    <mergeCell ref="C430:C431"/>
    <mergeCell ref="C432:C433"/>
    <mergeCell ref="C434:C435"/>
    <mergeCell ref="C437:C438"/>
    <mergeCell ref="C440:C441"/>
    <mergeCell ref="C442:C443"/>
    <mergeCell ref="C444:C445"/>
    <mergeCell ref="C446:C447"/>
    <mergeCell ref="C448:C449"/>
    <mergeCell ref="C450:C451"/>
    <mergeCell ref="C452:C453"/>
    <mergeCell ref="C456:C457"/>
    <mergeCell ref="C458:C460"/>
    <mergeCell ref="C461:C462"/>
    <mergeCell ref="C463:C464"/>
    <mergeCell ref="C467:C468"/>
    <mergeCell ref="C469:C470"/>
    <mergeCell ref="C476:C477"/>
    <mergeCell ref="C479:C480"/>
    <mergeCell ref="C484:C485"/>
    <mergeCell ref="C487:C488"/>
    <mergeCell ref="C489:C490"/>
    <mergeCell ref="C491:C492"/>
    <mergeCell ref="C493:C494"/>
    <mergeCell ref="C502:C503"/>
    <mergeCell ref="C504:C505"/>
    <mergeCell ref="C507:C508"/>
    <mergeCell ref="C509:C510"/>
    <mergeCell ref="D2:D3"/>
    <mergeCell ref="D8:D10"/>
    <mergeCell ref="D11:D12"/>
    <mergeCell ref="D13:D15"/>
    <mergeCell ref="D16:D17"/>
    <mergeCell ref="D20:D21"/>
    <mergeCell ref="D23:D24"/>
    <mergeCell ref="D25:D26"/>
    <mergeCell ref="D27:D28"/>
    <mergeCell ref="D29:D30"/>
    <mergeCell ref="D31:D32"/>
    <mergeCell ref="D35:D36"/>
    <mergeCell ref="D37:D38"/>
    <mergeCell ref="D40:D41"/>
    <mergeCell ref="D42:D43"/>
    <mergeCell ref="D49:D50"/>
    <mergeCell ref="D51:D52"/>
    <mergeCell ref="D53:D55"/>
    <mergeCell ref="D58:D59"/>
    <mergeCell ref="D60:D61"/>
    <mergeCell ref="D62:D63"/>
    <mergeCell ref="D64:D65"/>
    <mergeCell ref="D66:D67"/>
    <mergeCell ref="D70:D71"/>
    <mergeCell ref="D83:D84"/>
    <mergeCell ref="D89:D92"/>
    <mergeCell ref="D94:D95"/>
    <mergeCell ref="D96:D97"/>
    <mergeCell ref="D98:D99"/>
    <mergeCell ref="D100:D101"/>
    <mergeCell ref="D102:D103"/>
    <mergeCell ref="D104:D105"/>
    <mergeCell ref="D106:D107"/>
    <mergeCell ref="D108:D110"/>
    <mergeCell ref="D111:D113"/>
    <mergeCell ref="D114:D116"/>
    <mergeCell ref="D117:D119"/>
    <mergeCell ref="D120:D121"/>
    <mergeCell ref="D123:D124"/>
    <mergeCell ref="D125:D126"/>
    <mergeCell ref="D127:D129"/>
    <mergeCell ref="D130:D132"/>
    <mergeCell ref="D133:D135"/>
    <mergeCell ref="D136:D137"/>
    <mergeCell ref="D139:D140"/>
    <mergeCell ref="D141:D142"/>
    <mergeCell ref="D143:D144"/>
    <mergeCell ref="D145:D146"/>
    <mergeCell ref="D150:D151"/>
    <mergeCell ref="D153:D154"/>
    <mergeCell ref="D155:D156"/>
    <mergeCell ref="D157:D159"/>
    <mergeCell ref="D161:D163"/>
    <mergeCell ref="D164:D166"/>
    <mergeCell ref="D167:D168"/>
    <mergeCell ref="D169:D170"/>
    <mergeCell ref="D171:D173"/>
    <mergeCell ref="D174:D176"/>
    <mergeCell ref="D177:D178"/>
    <mergeCell ref="D179:D181"/>
    <mergeCell ref="D182:D183"/>
    <mergeCell ref="D184:D185"/>
    <mergeCell ref="D193:D194"/>
    <mergeCell ref="D219:D220"/>
    <mergeCell ref="D221:D222"/>
    <mergeCell ref="D223:D224"/>
    <mergeCell ref="D263:D264"/>
    <mergeCell ref="D267:D268"/>
    <mergeCell ref="D282:D283"/>
    <mergeCell ref="D291:D292"/>
    <mergeCell ref="D293:D294"/>
    <mergeCell ref="D295:D296"/>
    <mergeCell ref="D297:D299"/>
    <mergeCell ref="D301:D302"/>
    <mergeCell ref="D305:D306"/>
    <mergeCell ref="D308:D309"/>
    <mergeCell ref="D311:D312"/>
    <mergeCell ref="D314:D315"/>
    <mergeCell ref="D317:D318"/>
    <mergeCell ref="D320:D321"/>
    <mergeCell ref="D328:D329"/>
    <mergeCell ref="D330:D331"/>
    <mergeCell ref="D333:D334"/>
    <mergeCell ref="D343:D344"/>
    <mergeCell ref="D345:D346"/>
    <mergeCell ref="D347:D348"/>
    <mergeCell ref="D349:D350"/>
    <mergeCell ref="D352:D353"/>
    <mergeCell ref="D354:D355"/>
    <mergeCell ref="D356:D358"/>
    <mergeCell ref="D359:D360"/>
    <mergeCell ref="D366:D367"/>
    <mergeCell ref="D368:D369"/>
    <mergeCell ref="D415:D416"/>
    <mergeCell ref="D426:D427"/>
    <mergeCell ref="D428:D429"/>
    <mergeCell ref="D430:D431"/>
    <mergeCell ref="D432:D433"/>
    <mergeCell ref="D434:D435"/>
    <mergeCell ref="D437:D438"/>
    <mergeCell ref="D440:D441"/>
    <mergeCell ref="D442:D443"/>
    <mergeCell ref="D444:D445"/>
    <mergeCell ref="D446:D447"/>
    <mergeCell ref="D448:D449"/>
    <mergeCell ref="D450:D451"/>
    <mergeCell ref="D452:D453"/>
    <mergeCell ref="D456:D457"/>
    <mergeCell ref="D458:D460"/>
    <mergeCell ref="D461:D462"/>
    <mergeCell ref="D463:D464"/>
    <mergeCell ref="D467:D468"/>
    <mergeCell ref="D469:D470"/>
    <mergeCell ref="D476:D477"/>
    <mergeCell ref="D479:D480"/>
    <mergeCell ref="D484:D485"/>
    <mergeCell ref="D487:D488"/>
    <mergeCell ref="D489:D490"/>
    <mergeCell ref="D491:D492"/>
    <mergeCell ref="D493:D494"/>
    <mergeCell ref="D502:D503"/>
    <mergeCell ref="D504:D505"/>
    <mergeCell ref="D507:D508"/>
    <mergeCell ref="D509:D510"/>
    <mergeCell ref="E2:E3"/>
    <mergeCell ref="E8:E10"/>
    <mergeCell ref="E11:E12"/>
    <mergeCell ref="E13:E15"/>
    <mergeCell ref="E16:E17"/>
    <mergeCell ref="E20:E21"/>
    <mergeCell ref="E23:E24"/>
    <mergeCell ref="E25:E26"/>
    <mergeCell ref="E27:E28"/>
    <mergeCell ref="E29:E30"/>
    <mergeCell ref="E31:E32"/>
    <mergeCell ref="E35:E36"/>
    <mergeCell ref="E37:E38"/>
    <mergeCell ref="E40:E41"/>
    <mergeCell ref="E42:E43"/>
    <mergeCell ref="E49:E50"/>
    <mergeCell ref="E51:E52"/>
    <mergeCell ref="E53:E55"/>
    <mergeCell ref="E58:E59"/>
    <mergeCell ref="E60:E61"/>
    <mergeCell ref="E62:E63"/>
    <mergeCell ref="E64:E65"/>
    <mergeCell ref="E66:E67"/>
    <mergeCell ref="E70:E71"/>
    <mergeCell ref="E83:E84"/>
    <mergeCell ref="E89:E92"/>
    <mergeCell ref="E94:E95"/>
    <mergeCell ref="E96:E97"/>
    <mergeCell ref="E98:E99"/>
    <mergeCell ref="E100:E101"/>
    <mergeCell ref="E102:E103"/>
    <mergeCell ref="E104:E105"/>
    <mergeCell ref="E106:E107"/>
    <mergeCell ref="E108:E110"/>
    <mergeCell ref="E111:E113"/>
    <mergeCell ref="E114:E116"/>
    <mergeCell ref="E117:E119"/>
    <mergeCell ref="E120:E121"/>
    <mergeCell ref="E123:E124"/>
    <mergeCell ref="E125:E126"/>
    <mergeCell ref="E127:E129"/>
    <mergeCell ref="E130:E132"/>
    <mergeCell ref="E133:E135"/>
    <mergeCell ref="E136:E137"/>
    <mergeCell ref="E139:E140"/>
    <mergeCell ref="E141:E142"/>
    <mergeCell ref="E143:E144"/>
    <mergeCell ref="E145:E146"/>
    <mergeCell ref="E150:E151"/>
    <mergeCell ref="E153:E154"/>
    <mergeCell ref="E155:E156"/>
    <mergeCell ref="E157:E159"/>
    <mergeCell ref="E161:E163"/>
    <mergeCell ref="E164:E166"/>
    <mergeCell ref="E167:E168"/>
    <mergeCell ref="E169:E170"/>
    <mergeCell ref="E171:E173"/>
    <mergeCell ref="E174:E176"/>
    <mergeCell ref="E177:E178"/>
    <mergeCell ref="E179:E181"/>
    <mergeCell ref="E182:E183"/>
    <mergeCell ref="E184:E185"/>
    <mergeCell ref="E193:E194"/>
    <mergeCell ref="E219:E220"/>
    <mergeCell ref="E221:E222"/>
    <mergeCell ref="E223:E224"/>
    <mergeCell ref="E263:E264"/>
    <mergeCell ref="E267:E268"/>
    <mergeCell ref="E282:E283"/>
    <mergeCell ref="E291:E292"/>
    <mergeCell ref="E293:E294"/>
    <mergeCell ref="E295:E296"/>
    <mergeCell ref="E297:E299"/>
    <mergeCell ref="E301:E302"/>
    <mergeCell ref="E305:E306"/>
    <mergeCell ref="E308:E309"/>
    <mergeCell ref="E311:E312"/>
    <mergeCell ref="E314:E315"/>
    <mergeCell ref="E317:E318"/>
    <mergeCell ref="E320:E321"/>
    <mergeCell ref="E328:E329"/>
    <mergeCell ref="E330:E331"/>
    <mergeCell ref="E333:E334"/>
    <mergeCell ref="E343:E344"/>
    <mergeCell ref="E345:E346"/>
    <mergeCell ref="E347:E348"/>
    <mergeCell ref="E349:E350"/>
    <mergeCell ref="E352:E353"/>
    <mergeCell ref="E354:E355"/>
    <mergeCell ref="E356:E358"/>
    <mergeCell ref="E359:E360"/>
    <mergeCell ref="E366:E367"/>
    <mergeCell ref="E368:E369"/>
    <mergeCell ref="E415:E416"/>
    <mergeCell ref="E426:E427"/>
    <mergeCell ref="E428:E429"/>
    <mergeCell ref="E430:E431"/>
    <mergeCell ref="E432:E433"/>
    <mergeCell ref="E434:E435"/>
    <mergeCell ref="E437:E438"/>
    <mergeCell ref="E440:E441"/>
    <mergeCell ref="E442:E443"/>
    <mergeCell ref="E444:E445"/>
    <mergeCell ref="E446:E447"/>
    <mergeCell ref="E448:E449"/>
    <mergeCell ref="E450:E451"/>
    <mergeCell ref="E452:E453"/>
    <mergeCell ref="E456:E457"/>
    <mergeCell ref="E458:E460"/>
    <mergeCell ref="E461:E462"/>
    <mergeCell ref="E463:E464"/>
    <mergeCell ref="E467:E468"/>
    <mergeCell ref="E469:E470"/>
    <mergeCell ref="E476:E477"/>
    <mergeCell ref="E479:E480"/>
    <mergeCell ref="E484:E485"/>
    <mergeCell ref="E487:E488"/>
    <mergeCell ref="E489:E490"/>
    <mergeCell ref="E491:E492"/>
    <mergeCell ref="E493:E494"/>
    <mergeCell ref="E502:E503"/>
    <mergeCell ref="E504:E505"/>
    <mergeCell ref="E507:E508"/>
    <mergeCell ref="E509:E510"/>
    <mergeCell ref="F2:F3"/>
    <mergeCell ref="F8:F10"/>
    <mergeCell ref="F11:F12"/>
    <mergeCell ref="F13:F15"/>
    <mergeCell ref="F16:F17"/>
    <mergeCell ref="F20:F21"/>
    <mergeCell ref="F23:F24"/>
    <mergeCell ref="F25:F26"/>
    <mergeCell ref="F27:F28"/>
    <mergeCell ref="F29:F30"/>
    <mergeCell ref="F31:F32"/>
    <mergeCell ref="F35:F36"/>
    <mergeCell ref="F37:F38"/>
    <mergeCell ref="F40:F41"/>
    <mergeCell ref="F42:F43"/>
    <mergeCell ref="F49:F50"/>
    <mergeCell ref="F51:F52"/>
    <mergeCell ref="F53:F55"/>
    <mergeCell ref="F58:F59"/>
    <mergeCell ref="F60:F61"/>
    <mergeCell ref="F62:F63"/>
    <mergeCell ref="F64:F65"/>
    <mergeCell ref="F66:F67"/>
    <mergeCell ref="F70:F71"/>
    <mergeCell ref="F83:F84"/>
    <mergeCell ref="F89:F92"/>
    <mergeCell ref="F94:F95"/>
    <mergeCell ref="F96:F97"/>
    <mergeCell ref="F98:F99"/>
    <mergeCell ref="F100:F101"/>
    <mergeCell ref="F102:F103"/>
    <mergeCell ref="F104:F105"/>
    <mergeCell ref="F106:F107"/>
    <mergeCell ref="F108:F110"/>
    <mergeCell ref="F111:F113"/>
    <mergeCell ref="F114:F116"/>
    <mergeCell ref="F117:F119"/>
    <mergeCell ref="F120:F121"/>
    <mergeCell ref="F123:F124"/>
    <mergeCell ref="F125:F126"/>
    <mergeCell ref="F127:F129"/>
    <mergeCell ref="F130:F132"/>
    <mergeCell ref="F133:F135"/>
    <mergeCell ref="F136:F137"/>
    <mergeCell ref="F139:F140"/>
    <mergeCell ref="F141:F142"/>
    <mergeCell ref="F143:F144"/>
    <mergeCell ref="F145:F146"/>
    <mergeCell ref="F150:F151"/>
    <mergeCell ref="F153:F154"/>
    <mergeCell ref="F155:F156"/>
    <mergeCell ref="F157:F159"/>
    <mergeCell ref="F161:F163"/>
    <mergeCell ref="F164:F166"/>
    <mergeCell ref="F167:F168"/>
    <mergeCell ref="F169:F170"/>
    <mergeCell ref="F171:F173"/>
    <mergeCell ref="F174:F176"/>
    <mergeCell ref="F177:F178"/>
    <mergeCell ref="F179:F181"/>
    <mergeCell ref="F182:F183"/>
    <mergeCell ref="F184:F185"/>
    <mergeCell ref="F193:F194"/>
    <mergeCell ref="F219:F220"/>
    <mergeCell ref="F221:F222"/>
    <mergeCell ref="F223:F224"/>
    <mergeCell ref="F263:F264"/>
    <mergeCell ref="F267:F268"/>
    <mergeCell ref="F282:F283"/>
    <mergeCell ref="F291:F292"/>
    <mergeCell ref="F293:F294"/>
    <mergeCell ref="F295:F296"/>
    <mergeCell ref="F297:F299"/>
    <mergeCell ref="F301:F302"/>
    <mergeCell ref="F305:F306"/>
    <mergeCell ref="F308:F309"/>
    <mergeCell ref="F311:F312"/>
    <mergeCell ref="F314:F315"/>
    <mergeCell ref="F317:F318"/>
    <mergeCell ref="F320:F321"/>
    <mergeCell ref="F328:F329"/>
    <mergeCell ref="F330:F331"/>
    <mergeCell ref="F333:F334"/>
    <mergeCell ref="F343:F344"/>
    <mergeCell ref="F345:F346"/>
    <mergeCell ref="F347:F348"/>
    <mergeCell ref="F349:F350"/>
    <mergeCell ref="F352:F353"/>
    <mergeCell ref="F354:F355"/>
    <mergeCell ref="F356:F358"/>
    <mergeCell ref="F359:F360"/>
    <mergeCell ref="F366:F367"/>
    <mergeCell ref="F368:F369"/>
    <mergeCell ref="F415:F416"/>
    <mergeCell ref="F426:F427"/>
    <mergeCell ref="F428:F429"/>
    <mergeCell ref="F430:F431"/>
    <mergeCell ref="F432:F433"/>
    <mergeCell ref="F434:F435"/>
    <mergeCell ref="F437:F438"/>
    <mergeCell ref="F440:F441"/>
    <mergeCell ref="F442:F443"/>
    <mergeCell ref="F444:F445"/>
    <mergeCell ref="F446:F447"/>
    <mergeCell ref="F448:F449"/>
    <mergeCell ref="F450:F451"/>
    <mergeCell ref="F452:F453"/>
    <mergeCell ref="F456:F457"/>
    <mergeCell ref="F458:F460"/>
    <mergeCell ref="F461:F462"/>
    <mergeCell ref="F463:F464"/>
    <mergeCell ref="F467:F468"/>
    <mergeCell ref="F469:F470"/>
    <mergeCell ref="F476:F477"/>
    <mergeCell ref="F479:F480"/>
    <mergeCell ref="F484:F485"/>
    <mergeCell ref="F487:F488"/>
    <mergeCell ref="F489:F490"/>
    <mergeCell ref="F491:F492"/>
    <mergeCell ref="F493:F494"/>
    <mergeCell ref="F502:F503"/>
    <mergeCell ref="F504:F505"/>
    <mergeCell ref="F507:F508"/>
    <mergeCell ref="F509:F510"/>
    <mergeCell ref="G2:G3"/>
    <mergeCell ref="G8:G10"/>
    <mergeCell ref="G11:G12"/>
    <mergeCell ref="G13:G15"/>
    <mergeCell ref="G16:G17"/>
    <mergeCell ref="G20:G21"/>
    <mergeCell ref="G23:G24"/>
    <mergeCell ref="G25:G26"/>
    <mergeCell ref="G27:G28"/>
    <mergeCell ref="G29:G30"/>
    <mergeCell ref="G31:G32"/>
    <mergeCell ref="G35:G36"/>
    <mergeCell ref="G37:G38"/>
    <mergeCell ref="G40:G41"/>
    <mergeCell ref="G42:G43"/>
    <mergeCell ref="G49:G50"/>
    <mergeCell ref="G51:G52"/>
    <mergeCell ref="G53:G55"/>
    <mergeCell ref="G58:G59"/>
    <mergeCell ref="G60:G61"/>
    <mergeCell ref="G62:G63"/>
    <mergeCell ref="G64:G65"/>
    <mergeCell ref="G66:G67"/>
    <mergeCell ref="G70:G71"/>
    <mergeCell ref="G83:G84"/>
    <mergeCell ref="G89:G92"/>
    <mergeCell ref="G94:G95"/>
    <mergeCell ref="G96:G97"/>
    <mergeCell ref="G98:G99"/>
    <mergeCell ref="G100:G101"/>
    <mergeCell ref="G102:G103"/>
    <mergeCell ref="G104:G105"/>
    <mergeCell ref="G106:G107"/>
    <mergeCell ref="G108:G110"/>
    <mergeCell ref="G111:G113"/>
    <mergeCell ref="G114:G116"/>
    <mergeCell ref="G117:G119"/>
    <mergeCell ref="G120:G121"/>
    <mergeCell ref="G123:G124"/>
    <mergeCell ref="G125:G126"/>
    <mergeCell ref="G127:G129"/>
    <mergeCell ref="G130:G132"/>
    <mergeCell ref="G133:G135"/>
    <mergeCell ref="G136:G137"/>
    <mergeCell ref="G139:G140"/>
    <mergeCell ref="G141:G142"/>
    <mergeCell ref="G143:G144"/>
    <mergeCell ref="G145:G146"/>
    <mergeCell ref="G150:G151"/>
    <mergeCell ref="G153:G154"/>
    <mergeCell ref="G155:G156"/>
    <mergeCell ref="G157:G159"/>
    <mergeCell ref="G161:G163"/>
    <mergeCell ref="G164:G166"/>
    <mergeCell ref="G167:G168"/>
    <mergeCell ref="G169:G170"/>
    <mergeCell ref="G171:G173"/>
    <mergeCell ref="G174:G176"/>
    <mergeCell ref="G177:G178"/>
    <mergeCell ref="G179:G181"/>
    <mergeCell ref="G182:G183"/>
    <mergeCell ref="G184:G185"/>
    <mergeCell ref="G193:G194"/>
    <mergeCell ref="G219:G220"/>
    <mergeCell ref="G221:G222"/>
    <mergeCell ref="G223:G224"/>
    <mergeCell ref="G263:G264"/>
    <mergeCell ref="G267:G268"/>
    <mergeCell ref="G282:G283"/>
    <mergeCell ref="G291:G292"/>
    <mergeCell ref="G293:G294"/>
    <mergeCell ref="G295:G296"/>
    <mergeCell ref="G297:G299"/>
    <mergeCell ref="G301:G302"/>
    <mergeCell ref="G305:G306"/>
    <mergeCell ref="G308:G309"/>
    <mergeCell ref="G311:G312"/>
    <mergeCell ref="G314:G315"/>
    <mergeCell ref="G317:G318"/>
    <mergeCell ref="G320:G321"/>
    <mergeCell ref="G328:G329"/>
    <mergeCell ref="G330:G331"/>
    <mergeCell ref="G333:G334"/>
    <mergeCell ref="G343:G344"/>
    <mergeCell ref="G345:G346"/>
    <mergeCell ref="G347:G348"/>
    <mergeCell ref="G349:G350"/>
    <mergeCell ref="G352:G353"/>
    <mergeCell ref="G354:G355"/>
    <mergeCell ref="G356:G358"/>
    <mergeCell ref="G359:G360"/>
    <mergeCell ref="G366:G367"/>
    <mergeCell ref="G368:G369"/>
    <mergeCell ref="G415:G416"/>
    <mergeCell ref="G426:G427"/>
    <mergeCell ref="G428:G429"/>
    <mergeCell ref="G430:G431"/>
    <mergeCell ref="G432:G433"/>
    <mergeCell ref="G434:G435"/>
    <mergeCell ref="G437:G438"/>
    <mergeCell ref="G440:G441"/>
    <mergeCell ref="G442:G443"/>
    <mergeCell ref="G444:G445"/>
    <mergeCell ref="G446:G447"/>
    <mergeCell ref="G448:G449"/>
    <mergeCell ref="G450:G451"/>
    <mergeCell ref="G452:G453"/>
    <mergeCell ref="G456:G457"/>
    <mergeCell ref="G458:G460"/>
    <mergeCell ref="G461:G462"/>
    <mergeCell ref="G463:G464"/>
    <mergeCell ref="G467:G468"/>
    <mergeCell ref="G469:G470"/>
    <mergeCell ref="G476:G477"/>
    <mergeCell ref="G479:G480"/>
    <mergeCell ref="G484:G485"/>
    <mergeCell ref="G487:G488"/>
    <mergeCell ref="G489:G490"/>
    <mergeCell ref="G491:G492"/>
    <mergeCell ref="G493:G494"/>
    <mergeCell ref="G502:G503"/>
    <mergeCell ref="G504:G505"/>
    <mergeCell ref="G507:G508"/>
    <mergeCell ref="G509:G510"/>
    <mergeCell ref="H8:H10"/>
    <mergeCell ref="H11:H12"/>
    <mergeCell ref="H13:H15"/>
    <mergeCell ref="H16:H17"/>
    <mergeCell ref="H20:H21"/>
    <mergeCell ref="H23:H24"/>
    <mergeCell ref="H25:H26"/>
    <mergeCell ref="H27:H28"/>
    <mergeCell ref="H29:H30"/>
    <mergeCell ref="H31:H32"/>
    <mergeCell ref="H35:H36"/>
    <mergeCell ref="H37:H38"/>
    <mergeCell ref="H40:H41"/>
    <mergeCell ref="H42:H43"/>
    <mergeCell ref="H49:H50"/>
    <mergeCell ref="H51:H52"/>
    <mergeCell ref="H53:H55"/>
    <mergeCell ref="H58:H59"/>
    <mergeCell ref="H60:H61"/>
    <mergeCell ref="H62:H63"/>
    <mergeCell ref="H64:H65"/>
    <mergeCell ref="H66:H67"/>
    <mergeCell ref="H70:H71"/>
    <mergeCell ref="H83:H84"/>
    <mergeCell ref="H89:H92"/>
    <mergeCell ref="H94:H95"/>
    <mergeCell ref="H96:H97"/>
    <mergeCell ref="H98:H99"/>
    <mergeCell ref="H100:H101"/>
    <mergeCell ref="H102:H103"/>
    <mergeCell ref="H104:H105"/>
    <mergeCell ref="H106:H107"/>
    <mergeCell ref="H108:H110"/>
    <mergeCell ref="H111:H113"/>
    <mergeCell ref="H114:H116"/>
    <mergeCell ref="H117:H119"/>
    <mergeCell ref="H120:H121"/>
    <mergeCell ref="H123:H124"/>
    <mergeCell ref="H125:H126"/>
    <mergeCell ref="H127:H129"/>
    <mergeCell ref="H130:H132"/>
    <mergeCell ref="H133:H135"/>
    <mergeCell ref="H136:H137"/>
    <mergeCell ref="H139:H140"/>
    <mergeCell ref="H141:H142"/>
    <mergeCell ref="H143:H144"/>
    <mergeCell ref="H145:H146"/>
    <mergeCell ref="H150:H151"/>
    <mergeCell ref="H153:H154"/>
    <mergeCell ref="H155:H156"/>
    <mergeCell ref="H157:H159"/>
    <mergeCell ref="H161:H163"/>
    <mergeCell ref="H164:H166"/>
    <mergeCell ref="H167:H168"/>
    <mergeCell ref="H169:H170"/>
    <mergeCell ref="H171:H173"/>
    <mergeCell ref="H174:H176"/>
    <mergeCell ref="H177:H178"/>
    <mergeCell ref="H179:H181"/>
    <mergeCell ref="H182:H183"/>
    <mergeCell ref="H184:H185"/>
    <mergeCell ref="H193:H194"/>
    <mergeCell ref="H219:H220"/>
    <mergeCell ref="H221:H222"/>
    <mergeCell ref="H223:H224"/>
    <mergeCell ref="H263:H264"/>
    <mergeCell ref="H267:H268"/>
    <mergeCell ref="H282:H283"/>
    <mergeCell ref="H291:H292"/>
    <mergeCell ref="H293:H294"/>
    <mergeCell ref="H295:H296"/>
    <mergeCell ref="H297:H299"/>
    <mergeCell ref="H301:H302"/>
    <mergeCell ref="H305:H306"/>
    <mergeCell ref="H308:H309"/>
    <mergeCell ref="H311:H312"/>
    <mergeCell ref="H314:H315"/>
    <mergeCell ref="H317:H318"/>
    <mergeCell ref="H320:H321"/>
    <mergeCell ref="H328:H329"/>
    <mergeCell ref="H330:H331"/>
    <mergeCell ref="H333:H334"/>
    <mergeCell ref="H343:H344"/>
    <mergeCell ref="H345:H346"/>
    <mergeCell ref="H347:H348"/>
    <mergeCell ref="H349:H350"/>
    <mergeCell ref="H352:H353"/>
    <mergeCell ref="H354:H355"/>
    <mergeCell ref="H356:H358"/>
    <mergeCell ref="H359:H360"/>
    <mergeCell ref="H366:H367"/>
    <mergeCell ref="H368:H369"/>
    <mergeCell ref="H415:H416"/>
    <mergeCell ref="H426:H427"/>
    <mergeCell ref="H428:H429"/>
    <mergeCell ref="H430:H431"/>
    <mergeCell ref="H432:H433"/>
    <mergeCell ref="H434:H435"/>
    <mergeCell ref="H437:H438"/>
    <mergeCell ref="H440:H441"/>
    <mergeCell ref="H442:H443"/>
    <mergeCell ref="H444:H445"/>
    <mergeCell ref="H446:H447"/>
    <mergeCell ref="H448:H449"/>
    <mergeCell ref="H450:H451"/>
    <mergeCell ref="H452:H453"/>
    <mergeCell ref="H456:H457"/>
    <mergeCell ref="H458:H460"/>
    <mergeCell ref="H461:H462"/>
    <mergeCell ref="H463:H464"/>
    <mergeCell ref="H467:H468"/>
    <mergeCell ref="H469:H470"/>
    <mergeCell ref="H476:H477"/>
    <mergeCell ref="H479:H480"/>
    <mergeCell ref="H484:H485"/>
    <mergeCell ref="H487:H488"/>
    <mergeCell ref="H489:H490"/>
    <mergeCell ref="H491:H492"/>
    <mergeCell ref="H493:H494"/>
    <mergeCell ref="H502:H503"/>
    <mergeCell ref="H504:H505"/>
    <mergeCell ref="H507:H508"/>
    <mergeCell ref="H509:H510"/>
    <mergeCell ref="I8:I10"/>
    <mergeCell ref="I11:I12"/>
    <mergeCell ref="I13:I15"/>
    <mergeCell ref="I16:I17"/>
    <mergeCell ref="I20:I21"/>
    <mergeCell ref="I23:I24"/>
    <mergeCell ref="I25:I26"/>
    <mergeCell ref="I27:I28"/>
    <mergeCell ref="I29:I30"/>
    <mergeCell ref="I31:I32"/>
    <mergeCell ref="I35:I36"/>
    <mergeCell ref="I37:I38"/>
    <mergeCell ref="I40:I41"/>
    <mergeCell ref="I42:I43"/>
    <mergeCell ref="I49:I50"/>
    <mergeCell ref="I51:I52"/>
    <mergeCell ref="I53:I55"/>
    <mergeCell ref="I58:I59"/>
    <mergeCell ref="I60:I61"/>
    <mergeCell ref="I62:I63"/>
    <mergeCell ref="I64:I65"/>
    <mergeCell ref="I66:I67"/>
    <mergeCell ref="I70:I71"/>
    <mergeCell ref="I83:I84"/>
    <mergeCell ref="I89:I92"/>
    <mergeCell ref="I94:I95"/>
    <mergeCell ref="I96:I97"/>
    <mergeCell ref="I98:I99"/>
    <mergeCell ref="I100:I101"/>
    <mergeCell ref="I102:I103"/>
    <mergeCell ref="I104:I105"/>
    <mergeCell ref="I106:I107"/>
    <mergeCell ref="I108:I110"/>
    <mergeCell ref="I111:I113"/>
    <mergeCell ref="I114:I116"/>
    <mergeCell ref="I117:I119"/>
    <mergeCell ref="I120:I121"/>
    <mergeCell ref="I123:I124"/>
    <mergeCell ref="I125:I126"/>
    <mergeCell ref="I127:I129"/>
    <mergeCell ref="I130:I132"/>
    <mergeCell ref="I133:I135"/>
    <mergeCell ref="I136:I137"/>
    <mergeCell ref="I139:I140"/>
    <mergeCell ref="I141:I142"/>
    <mergeCell ref="I143:I144"/>
    <mergeCell ref="I145:I146"/>
    <mergeCell ref="I150:I151"/>
    <mergeCell ref="I153:I154"/>
    <mergeCell ref="I155:I156"/>
    <mergeCell ref="I157:I159"/>
    <mergeCell ref="I161:I163"/>
    <mergeCell ref="I164:I166"/>
    <mergeCell ref="I167:I168"/>
    <mergeCell ref="I169:I170"/>
    <mergeCell ref="I171:I173"/>
    <mergeCell ref="I174:I176"/>
    <mergeCell ref="I177:I178"/>
    <mergeCell ref="I179:I181"/>
    <mergeCell ref="I182:I183"/>
    <mergeCell ref="I184:I185"/>
    <mergeCell ref="I193:I194"/>
    <mergeCell ref="I219:I220"/>
    <mergeCell ref="I221:I222"/>
    <mergeCell ref="I223:I224"/>
    <mergeCell ref="I263:I264"/>
    <mergeCell ref="I267:I268"/>
    <mergeCell ref="I282:I283"/>
    <mergeCell ref="I291:I292"/>
    <mergeCell ref="I293:I294"/>
    <mergeCell ref="I295:I296"/>
    <mergeCell ref="I297:I299"/>
    <mergeCell ref="I301:I302"/>
    <mergeCell ref="I305:I306"/>
    <mergeCell ref="I308:I309"/>
    <mergeCell ref="I311:I312"/>
    <mergeCell ref="I314:I315"/>
    <mergeCell ref="I317:I318"/>
    <mergeCell ref="I320:I321"/>
    <mergeCell ref="I328:I329"/>
    <mergeCell ref="I330:I331"/>
    <mergeCell ref="I333:I334"/>
    <mergeCell ref="I343:I344"/>
    <mergeCell ref="I345:I346"/>
    <mergeCell ref="I347:I348"/>
    <mergeCell ref="I349:I350"/>
    <mergeCell ref="I352:I353"/>
    <mergeCell ref="I354:I355"/>
    <mergeCell ref="I356:I358"/>
    <mergeCell ref="I359:I360"/>
    <mergeCell ref="I366:I367"/>
    <mergeCell ref="I368:I369"/>
    <mergeCell ref="I415:I416"/>
    <mergeCell ref="I426:I427"/>
    <mergeCell ref="I428:I429"/>
    <mergeCell ref="I430:I431"/>
    <mergeCell ref="I432:I433"/>
    <mergeCell ref="I434:I435"/>
    <mergeCell ref="I437:I438"/>
    <mergeCell ref="I440:I441"/>
    <mergeCell ref="I442:I443"/>
    <mergeCell ref="I444:I445"/>
    <mergeCell ref="I446:I447"/>
    <mergeCell ref="I448:I449"/>
    <mergeCell ref="I450:I451"/>
    <mergeCell ref="I452:I453"/>
    <mergeCell ref="I456:I457"/>
    <mergeCell ref="I458:I460"/>
    <mergeCell ref="I461:I462"/>
    <mergeCell ref="I463:I464"/>
    <mergeCell ref="I467:I468"/>
    <mergeCell ref="I469:I470"/>
    <mergeCell ref="I476:I477"/>
    <mergeCell ref="I479:I480"/>
    <mergeCell ref="I484:I485"/>
    <mergeCell ref="I487:I488"/>
    <mergeCell ref="I489:I490"/>
    <mergeCell ref="I491:I492"/>
    <mergeCell ref="I493:I494"/>
    <mergeCell ref="I502:I503"/>
    <mergeCell ref="I504:I505"/>
    <mergeCell ref="I507:I508"/>
    <mergeCell ref="I509:I510"/>
    <mergeCell ref="J8:J10"/>
    <mergeCell ref="J11:J12"/>
    <mergeCell ref="J13:J15"/>
    <mergeCell ref="J16:J17"/>
    <mergeCell ref="J20:J21"/>
    <mergeCell ref="J23:J24"/>
    <mergeCell ref="J25:J26"/>
    <mergeCell ref="J27:J28"/>
    <mergeCell ref="J29:J30"/>
    <mergeCell ref="J31:J32"/>
    <mergeCell ref="J35:J36"/>
    <mergeCell ref="J37:J38"/>
    <mergeCell ref="J40:J41"/>
    <mergeCell ref="J42:J43"/>
    <mergeCell ref="J49:J50"/>
    <mergeCell ref="J51:J52"/>
    <mergeCell ref="J53:J55"/>
    <mergeCell ref="J58:J59"/>
    <mergeCell ref="J60:J61"/>
    <mergeCell ref="J62:J63"/>
    <mergeCell ref="J64:J65"/>
    <mergeCell ref="J66:J67"/>
    <mergeCell ref="J70:J71"/>
    <mergeCell ref="J83:J84"/>
    <mergeCell ref="J89:J92"/>
    <mergeCell ref="J94:J95"/>
    <mergeCell ref="J96:J97"/>
    <mergeCell ref="J98:J99"/>
    <mergeCell ref="J100:J101"/>
    <mergeCell ref="J102:J103"/>
    <mergeCell ref="J104:J105"/>
    <mergeCell ref="J106:J107"/>
    <mergeCell ref="J108:J110"/>
    <mergeCell ref="J111:J113"/>
    <mergeCell ref="J114:J116"/>
    <mergeCell ref="J117:J119"/>
    <mergeCell ref="J120:J121"/>
    <mergeCell ref="J123:J124"/>
    <mergeCell ref="J125:J126"/>
    <mergeCell ref="J127:J129"/>
    <mergeCell ref="J130:J132"/>
    <mergeCell ref="J133:J135"/>
    <mergeCell ref="J136:J137"/>
    <mergeCell ref="J139:J140"/>
    <mergeCell ref="J141:J142"/>
    <mergeCell ref="J143:J144"/>
    <mergeCell ref="J145:J146"/>
    <mergeCell ref="J150:J151"/>
    <mergeCell ref="J153:J154"/>
    <mergeCell ref="J155:J156"/>
    <mergeCell ref="J157:J159"/>
    <mergeCell ref="J161:J163"/>
    <mergeCell ref="J164:J166"/>
    <mergeCell ref="J167:J168"/>
    <mergeCell ref="J169:J170"/>
    <mergeCell ref="J171:J173"/>
    <mergeCell ref="J174:J176"/>
    <mergeCell ref="J177:J178"/>
    <mergeCell ref="J179:J181"/>
    <mergeCell ref="J182:J183"/>
    <mergeCell ref="J184:J185"/>
    <mergeCell ref="J193:J194"/>
    <mergeCell ref="J219:J220"/>
    <mergeCell ref="J221:J222"/>
    <mergeCell ref="J223:J224"/>
    <mergeCell ref="J263:J264"/>
    <mergeCell ref="J267:J268"/>
    <mergeCell ref="J282:J283"/>
    <mergeCell ref="J291:J292"/>
    <mergeCell ref="J293:J294"/>
    <mergeCell ref="J295:J296"/>
    <mergeCell ref="J297:J299"/>
    <mergeCell ref="J301:J302"/>
    <mergeCell ref="J305:J306"/>
    <mergeCell ref="J308:J309"/>
    <mergeCell ref="J311:J312"/>
    <mergeCell ref="J314:J315"/>
    <mergeCell ref="J317:J318"/>
    <mergeCell ref="J320:J321"/>
    <mergeCell ref="J328:J329"/>
    <mergeCell ref="J330:J331"/>
    <mergeCell ref="J333:J334"/>
    <mergeCell ref="J343:J344"/>
    <mergeCell ref="J345:J346"/>
    <mergeCell ref="J347:J348"/>
    <mergeCell ref="J349:J350"/>
    <mergeCell ref="J352:J353"/>
    <mergeCell ref="J354:J355"/>
    <mergeCell ref="J356:J358"/>
    <mergeCell ref="J359:J360"/>
    <mergeCell ref="J366:J367"/>
    <mergeCell ref="J368:J369"/>
    <mergeCell ref="J415:J416"/>
    <mergeCell ref="J426:J427"/>
    <mergeCell ref="J428:J429"/>
    <mergeCell ref="J430:J431"/>
    <mergeCell ref="J432:J433"/>
    <mergeCell ref="J434:J435"/>
    <mergeCell ref="J437:J438"/>
    <mergeCell ref="J440:J441"/>
    <mergeCell ref="J442:J443"/>
    <mergeCell ref="J444:J445"/>
    <mergeCell ref="J446:J447"/>
    <mergeCell ref="J448:J449"/>
    <mergeCell ref="J450:J451"/>
    <mergeCell ref="J452:J453"/>
    <mergeCell ref="J456:J457"/>
    <mergeCell ref="J458:J460"/>
    <mergeCell ref="J461:J462"/>
    <mergeCell ref="J463:J464"/>
    <mergeCell ref="J467:J468"/>
    <mergeCell ref="J469:J470"/>
    <mergeCell ref="J476:J477"/>
    <mergeCell ref="J479:J480"/>
    <mergeCell ref="J484:J485"/>
    <mergeCell ref="J487:J488"/>
    <mergeCell ref="J489:J490"/>
    <mergeCell ref="J491:J492"/>
    <mergeCell ref="J493:J494"/>
    <mergeCell ref="J502:J503"/>
    <mergeCell ref="J504:J505"/>
    <mergeCell ref="J507:J508"/>
    <mergeCell ref="J509:J510"/>
    <mergeCell ref="K8:K10"/>
    <mergeCell ref="K11:K12"/>
    <mergeCell ref="K13:K15"/>
    <mergeCell ref="K16:K17"/>
    <mergeCell ref="K20:K21"/>
    <mergeCell ref="K23:K24"/>
    <mergeCell ref="K25:K26"/>
    <mergeCell ref="K27:K28"/>
    <mergeCell ref="K29:K30"/>
    <mergeCell ref="K31:K32"/>
    <mergeCell ref="K35:K36"/>
    <mergeCell ref="K37:K38"/>
    <mergeCell ref="K40:K41"/>
    <mergeCell ref="K42:K43"/>
    <mergeCell ref="K49:K50"/>
    <mergeCell ref="K51:K52"/>
    <mergeCell ref="K53:K55"/>
    <mergeCell ref="K58:K59"/>
    <mergeCell ref="K60:K61"/>
    <mergeCell ref="K62:K63"/>
    <mergeCell ref="K64:K65"/>
    <mergeCell ref="K66:K67"/>
    <mergeCell ref="K70:K71"/>
    <mergeCell ref="K83:K84"/>
    <mergeCell ref="K89:K92"/>
    <mergeCell ref="K94:K95"/>
    <mergeCell ref="K96:K97"/>
    <mergeCell ref="K98:K99"/>
    <mergeCell ref="K100:K101"/>
    <mergeCell ref="K102:K103"/>
    <mergeCell ref="K104:K105"/>
    <mergeCell ref="K106:K107"/>
    <mergeCell ref="K108:K110"/>
    <mergeCell ref="K111:K113"/>
    <mergeCell ref="K114:K116"/>
    <mergeCell ref="K117:K119"/>
    <mergeCell ref="K120:K121"/>
    <mergeCell ref="K123:K124"/>
    <mergeCell ref="K125:K126"/>
    <mergeCell ref="K127:K129"/>
    <mergeCell ref="K130:K132"/>
    <mergeCell ref="K133:K135"/>
    <mergeCell ref="K136:K137"/>
    <mergeCell ref="K139:K140"/>
    <mergeCell ref="K141:K142"/>
    <mergeCell ref="K143:K144"/>
    <mergeCell ref="K145:K146"/>
    <mergeCell ref="K150:K151"/>
    <mergeCell ref="K153:K154"/>
    <mergeCell ref="K155:K156"/>
    <mergeCell ref="K157:K159"/>
    <mergeCell ref="K161:K163"/>
    <mergeCell ref="K164:K166"/>
    <mergeCell ref="K167:K168"/>
    <mergeCell ref="K169:K170"/>
    <mergeCell ref="K171:K173"/>
    <mergeCell ref="K174:K176"/>
    <mergeCell ref="K177:K178"/>
    <mergeCell ref="K179:K181"/>
    <mergeCell ref="K182:K183"/>
    <mergeCell ref="K184:K185"/>
    <mergeCell ref="K193:K194"/>
    <mergeCell ref="K219:K220"/>
    <mergeCell ref="K221:K222"/>
    <mergeCell ref="K223:K224"/>
    <mergeCell ref="K263:K264"/>
    <mergeCell ref="K267:K268"/>
    <mergeCell ref="K282:K283"/>
    <mergeCell ref="K291:K292"/>
    <mergeCell ref="K293:K294"/>
    <mergeCell ref="K295:K296"/>
    <mergeCell ref="K297:K299"/>
    <mergeCell ref="K301:K302"/>
    <mergeCell ref="K305:K306"/>
    <mergeCell ref="K308:K309"/>
    <mergeCell ref="K311:K312"/>
    <mergeCell ref="K314:K315"/>
    <mergeCell ref="K317:K318"/>
    <mergeCell ref="K320:K321"/>
    <mergeCell ref="K328:K329"/>
    <mergeCell ref="K330:K331"/>
    <mergeCell ref="K333:K334"/>
    <mergeCell ref="K343:K344"/>
    <mergeCell ref="K345:K346"/>
    <mergeCell ref="K347:K348"/>
    <mergeCell ref="K349:K350"/>
    <mergeCell ref="K352:K353"/>
    <mergeCell ref="K354:K355"/>
    <mergeCell ref="K356:K358"/>
    <mergeCell ref="K359:K360"/>
    <mergeCell ref="K366:K367"/>
    <mergeCell ref="K368:K369"/>
    <mergeCell ref="K415:K416"/>
    <mergeCell ref="K426:K427"/>
    <mergeCell ref="K428:K429"/>
    <mergeCell ref="K430:K431"/>
    <mergeCell ref="K432:K433"/>
    <mergeCell ref="K434:K435"/>
    <mergeCell ref="K437:K438"/>
    <mergeCell ref="K440:K441"/>
    <mergeCell ref="K442:K443"/>
    <mergeCell ref="K444:K445"/>
    <mergeCell ref="K446:K447"/>
    <mergeCell ref="K448:K449"/>
    <mergeCell ref="K450:K451"/>
    <mergeCell ref="K452:K453"/>
    <mergeCell ref="K456:K457"/>
    <mergeCell ref="K458:K460"/>
    <mergeCell ref="K461:K462"/>
    <mergeCell ref="K463:K464"/>
    <mergeCell ref="K467:K468"/>
    <mergeCell ref="K469:K470"/>
    <mergeCell ref="K476:K477"/>
    <mergeCell ref="K479:K480"/>
    <mergeCell ref="K484:K485"/>
    <mergeCell ref="K487:K488"/>
    <mergeCell ref="K489:K490"/>
    <mergeCell ref="K491:K492"/>
    <mergeCell ref="K493:K494"/>
    <mergeCell ref="K502:K503"/>
    <mergeCell ref="K504:K505"/>
    <mergeCell ref="K507:K508"/>
    <mergeCell ref="K509:K510"/>
    <mergeCell ref="L2:L3"/>
    <mergeCell ref="L8:L10"/>
    <mergeCell ref="L11:L12"/>
    <mergeCell ref="L13:L15"/>
    <mergeCell ref="L16:L17"/>
    <mergeCell ref="L20:L21"/>
    <mergeCell ref="L23:L24"/>
    <mergeCell ref="L25:L26"/>
    <mergeCell ref="L27:L28"/>
    <mergeCell ref="L29:L30"/>
    <mergeCell ref="L31:L32"/>
    <mergeCell ref="L35:L36"/>
    <mergeCell ref="L37:L38"/>
    <mergeCell ref="L40:L41"/>
    <mergeCell ref="L42:L43"/>
    <mergeCell ref="L49:L50"/>
    <mergeCell ref="L51:L52"/>
    <mergeCell ref="L53:L55"/>
    <mergeCell ref="L58:L59"/>
    <mergeCell ref="L60:L61"/>
    <mergeCell ref="L62:L63"/>
    <mergeCell ref="L64:L65"/>
    <mergeCell ref="L66:L67"/>
    <mergeCell ref="L70:L71"/>
    <mergeCell ref="L83:L84"/>
    <mergeCell ref="L89:L92"/>
    <mergeCell ref="L94:L95"/>
    <mergeCell ref="L96:L97"/>
    <mergeCell ref="L98:L99"/>
    <mergeCell ref="L100:L101"/>
    <mergeCell ref="L102:L103"/>
    <mergeCell ref="L104:L105"/>
    <mergeCell ref="L106:L107"/>
    <mergeCell ref="L108:L110"/>
    <mergeCell ref="L111:L113"/>
    <mergeCell ref="L114:L116"/>
    <mergeCell ref="L117:L119"/>
    <mergeCell ref="L120:L121"/>
    <mergeCell ref="L123:L124"/>
    <mergeCell ref="L125:L126"/>
    <mergeCell ref="L127:L129"/>
    <mergeCell ref="L130:L132"/>
    <mergeCell ref="L133:L135"/>
    <mergeCell ref="L136:L137"/>
    <mergeCell ref="L139:L140"/>
    <mergeCell ref="L141:L142"/>
    <mergeCell ref="L143:L144"/>
    <mergeCell ref="L145:L146"/>
    <mergeCell ref="L150:L151"/>
    <mergeCell ref="L153:L154"/>
    <mergeCell ref="L155:L156"/>
    <mergeCell ref="L157:L159"/>
    <mergeCell ref="L161:L163"/>
    <mergeCell ref="L164:L166"/>
    <mergeCell ref="L167:L168"/>
    <mergeCell ref="L169:L170"/>
    <mergeCell ref="L171:L173"/>
    <mergeCell ref="L174:L176"/>
    <mergeCell ref="L177:L178"/>
    <mergeCell ref="L179:L181"/>
    <mergeCell ref="L182:L183"/>
    <mergeCell ref="L184:L185"/>
    <mergeCell ref="L193:L194"/>
    <mergeCell ref="L219:L220"/>
    <mergeCell ref="L221:L222"/>
    <mergeCell ref="L223:L224"/>
    <mergeCell ref="L263:L264"/>
    <mergeCell ref="L267:L268"/>
    <mergeCell ref="L282:L283"/>
    <mergeCell ref="L291:L292"/>
    <mergeCell ref="L293:L294"/>
    <mergeCell ref="L295:L296"/>
    <mergeCell ref="L297:L299"/>
    <mergeCell ref="L301:L302"/>
    <mergeCell ref="L305:L306"/>
    <mergeCell ref="L308:L309"/>
    <mergeCell ref="L311:L312"/>
    <mergeCell ref="L314:L315"/>
    <mergeCell ref="L317:L318"/>
    <mergeCell ref="L320:L321"/>
    <mergeCell ref="L328:L329"/>
    <mergeCell ref="L330:L331"/>
    <mergeCell ref="L333:L334"/>
    <mergeCell ref="L343:L344"/>
    <mergeCell ref="L345:L346"/>
    <mergeCell ref="L347:L348"/>
    <mergeCell ref="L349:L350"/>
    <mergeCell ref="L352:L353"/>
    <mergeCell ref="L354:L355"/>
    <mergeCell ref="L356:L358"/>
    <mergeCell ref="L359:L360"/>
    <mergeCell ref="L366:L367"/>
    <mergeCell ref="L368:L369"/>
    <mergeCell ref="L415:L416"/>
    <mergeCell ref="L426:L427"/>
    <mergeCell ref="L428:L429"/>
    <mergeCell ref="L430:L431"/>
    <mergeCell ref="L432:L433"/>
    <mergeCell ref="L434:L435"/>
    <mergeCell ref="L437:L438"/>
    <mergeCell ref="L440:L441"/>
    <mergeCell ref="L442:L443"/>
    <mergeCell ref="L444:L445"/>
    <mergeCell ref="L446:L447"/>
    <mergeCell ref="L448:L449"/>
    <mergeCell ref="L450:L451"/>
    <mergeCell ref="L452:L453"/>
    <mergeCell ref="L456:L457"/>
    <mergeCell ref="L458:L460"/>
    <mergeCell ref="L461:L462"/>
    <mergeCell ref="L463:L464"/>
    <mergeCell ref="L467:L468"/>
    <mergeCell ref="L469:L470"/>
    <mergeCell ref="L476:L477"/>
    <mergeCell ref="L479:L480"/>
    <mergeCell ref="L484:L485"/>
    <mergeCell ref="L487:L488"/>
    <mergeCell ref="L489:L490"/>
    <mergeCell ref="L491:L492"/>
    <mergeCell ref="L493:L494"/>
    <mergeCell ref="L502:L503"/>
    <mergeCell ref="L504:L505"/>
    <mergeCell ref="L507:L508"/>
    <mergeCell ref="L509:L510"/>
    <mergeCell ref="M2:M3"/>
    <mergeCell ref="M8:M10"/>
    <mergeCell ref="M11:M12"/>
    <mergeCell ref="M13:M15"/>
    <mergeCell ref="M16:M17"/>
    <mergeCell ref="M20:M21"/>
    <mergeCell ref="M23:M24"/>
    <mergeCell ref="M25:M26"/>
    <mergeCell ref="M27:M28"/>
    <mergeCell ref="M29:M30"/>
    <mergeCell ref="M31:M32"/>
    <mergeCell ref="M35:M36"/>
    <mergeCell ref="M37:M38"/>
    <mergeCell ref="M40:M41"/>
    <mergeCell ref="M42:M43"/>
    <mergeCell ref="M49:M50"/>
    <mergeCell ref="M51:M52"/>
    <mergeCell ref="M53:M55"/>
    <mergeCell ref="M58:M59"/>
    <mergeCell ref="M60:M61"/>
    <mergeCell ref="M62:M63"/>
    <mergeCell ref="M64:M65"/>
    <mergeCell ref="M66:M67"/>
    <mergeCell ref="M70:M71"/>
    <mergeCell ref="M83:M84"/>
    <mergeCell ref="M89:M92"/>
    <mergeCell ref="M94:M95"/>
    <mergeCell ref="M96:M97"/>
    <mergeCell ref="M98:M99"/>
    <mergeCell ref="M100:M101"/>
    <mergeCell ref="M102:M103"/>
    <mergeCell ref="M104:M105"/>
    <mergeCell ref="M106:M107"/>
    <mergeCell ref="M108:M110"/>
    <mergeCell ref="M111:M113"/>
    <mergeCell ref="M114:M116"/>
    <mergeCell ref="M117:M119"/>
    <mergeCell ref="M120:M121"/>
    <mergeCell ref="M123:M124"/>
    <mergeCell ref="M125:M126"/>
    <mergeCell ref="M127:M129"/>
    <mergeCell ref="M130:M132"/>
    <mergeCell ref="M133:M135"/>
    <mergeCell ref="M136:M137"/>
    <mergeCell ref="M139:M140"/>
    <mergeCell ref="M141:M142"/>
    <mergeCell ref="M143:M144"/>
    <mergeCell ref="M145:M146"/>
    <mergeCell ref="M150:M151"/>
    <mergeCell ref="M153:M154"/>
    <mergeCell ref="M155:M156"/>
    <mergeCell ref="M157:M159"/>
    <mergeCell ref="M161:M163"/>
    <mergeCell ref="M164:M166"/>
    <mergeCell ref="M167:M168"/>
    <mergeCell ref="M169:M170"/>
    <mergeCell ref="M171:M173"/>
    <mergeCell ref="M174:M176"/>
    <mergeCell ref="M177:M178"/>
    <mergeCell ref="M179:M181"/>
    <mergeCell ref="M182:M183"/>
    <mergeCell ref="M184:M185"/>
    <mergeCell ref="M193:M194"/>
    <mergeCell ref="M219:M220"/>
    <mergeCell ref="M221:M222"/>
    <mergeCell ref="M223:M224"/>
    <mergeCell ref="M263:M264"/>
    <mergeCell ref="M267:M268"/>
    <mergeCell ref="M282:M283"/>
    <mergeCell ref="M291:M292"/>
    <mergeCell ref="M293:M294"/>
    <mergeCell ref="M295:M296"/>
    <mergeCell ref="M297:M299"/>
    <mergeCell ref="M301:M302"/>
    <mergeCell ref="M305:M306"/>
    <mergeCell ref="M308:M309"/>
    <mergeCell ref="M311:M312"/>
    <mergeCell ref="M314:M315"/>
    <mergeCell ref="M317:M318"/>
    <mergeCell ref="M320:M321"/>
    <mergeCell ref="M328:M329"/>
    <mergeCell ref="M330:M331"/>
    <mergeCell ref="M333:M334"/>
    <mergeCell ref="M343:M344"/>
    <mergeCell ref="M345:M346"/>
    <mergeCell ref="M347:M348"/>
    <mergeCell ref="M349:M350"/>
    <mergeCell ref="M352:M353"/>
    <mergeCell ref="M354:M355"/>
    <mergeCell ref="M356:M358"/>
    <mergeCell ref="M359:M360"/>
    <mergeCell ref="M366:M367"/>
    <mergeCell ref="M368:M369"/>
    <mergeCell ref="M415:M416"/>
    <mergeCell ref="M426:M427"/>
    <mergeCell ref="M428:M429"/>
    <mergeCell ref="M430:M431"/>
    <mergeCell ref="M432:M433"/>
    <mergeCell ref="M434:M435"/>
    <mergeCell ref="M437:M438"/>
    <mergeCell ref="M440:M441"/>
    <mergeCell ref="M442:M443"/>
    <mergeCell ref="M444:M445"/>
    <mergeCell ref="M446:M447"/>
    <mergeCell ref="M448:M449"/>
    <mergeCell ref="M450:M451"/>
    <mergeCell ref="M452:M453"/>
    <mergeCell ref="M456:M457"/>
    <mergeCell ref="M458:M460"/>
    <mergeCell ref="M461:M462"/>
    <mergeCell ref="M463:M464"/>
    <mergeCell ref="M467:M468"/>
    <mergeCell ref="M469:M470"/>
    <mergeCell ref="M476:M477"/>
    <mergeCell ref="M479:M480"/>
    <mergeCell ref="M484:M485"/>
    <mergeCell ref="M487:M488"/>
    <mergeCell ref="M489:M490"/>
    <mergeCell ref="M491:M492"/>
    <mergeCell ref="M493:M494"/>
    <mergeCell ref="M502:M503"/>
    <mergeCell ref="M504:M505"/>
    <mergeCell ref="M507:M508"/>
    <mergeCell ref="M509:M510"/>
    <mergeCell ref="N2:N3"/>
    <mergeCell ref="N8:N10"/>
    <mergeCell ref="N11:N12"/>
    <mergeCell ref="N13:N15"/>
    <mergeCell ref="N16:N17"/>
    <mergeCell ref="N20:N21"/>
    <mergeCell ref="N23:N24"/>
    <mergeCell ref="N25:N26"/>
    <mergeCell ref="N27:N28"/>
    <mergeCell ref="N29:N30"/>
    <mergeCell ref="N31:N32"/>
    <mergeCell ref="N35:N36"/>
    <mergeCell ref="N37:N38"/>
    <mergeCell ref="N40:N41"/>
    <mergeCell ref="N42:N43"/>
    <mergeCell ref="N49:N50"/>
    <mergeCell ref="N51:N52"/>
    <mergeCell ref="N53:N55"/>
    <mergeCell ref="N58:N59"/>
    <mergeCell ref="N60:N61"/>
    <mergeCell ref="N62:N63"/>
    <mergeCell ref="N64:N65"/>
    <mergeCell ref="N66:N67"/>
    <mergeCell ref="N70:N71"/>
    <mergeCell ref="N83:N84"/>
    <mergeCell ref="N89:N92"/>
    <mergeCell ref="N94:N95"/>
    <mergeCell ref="N96:N97"/>
    <mergeCell ref="N98:N99"/>
    <mergeCell ref="N100:N101"/>
    <mergeCell ref="N102:N103"/>
    <mergeCell ref="N104:N105"/>
    <mergeCell ref="N106:N107"/>
    <mergeCell ref="N108:N110"/>
    <mergeCell ref="N111:N113"/>
    <mergeCell ref="N114:N116"/>
    <mergeCell ref="N117:N119"/>
    <mergeCell ref="N120:N121"/>
    <mergeCell ref="N123:N124"/>
    <mergeCell ref="N125:N126"/>
    <mergeCell ref="N127:N129"/>
    <mergeCell ref="N130:N132"/>
    <mergeCell ref="N133:N135"/>
    <mergeCell ref="N136:N137"/>
    <mergeCell ref="N139:N140"/>
    <mergeCell ref="N141:N142"/>
    <mergeCell ref="N143:N144"/>
    <mergeCell ref="N145:N146"/>
    <mergeCell ref="N150:N151"/>
    <mergeCell ref="N153:N154"/>
    <mergeCell ref="N155:N156"/>
    <mergeCell ref="N157:N159"/>
    <mergeCell ref="N161:N163"/>
    <mergeCell ref="N164:N166"/>
    <mergeCell ref="N167:N168"/>
    <mergeCell ref="N169:N170"/>
    <mergeCell ref="N171:N173"/>
    <mergeCell ref="N174:N176"/>
    <mergeCell ref="N177:N178"/>
    <mergeCell ref="N179:N181"/>
    <mergeCell ref="N182:N183"/>
    <mergeCell ref="N184:N185"/>
    <mergeCell ref="N193:N194"/>
    <mergeCell ref="N219:N220"/>
    <mergeCell ref="N221:N222"/>
    <mergeCell ref="N223:N224"/>
    <mergeCell ref="N263:N264"/>
    <mergeCell ref="N267:N268"/>
    <mergeCell ref="N282:N283"/>
    <mergeCell ref="N291:N292"/>
    <mergeCell ref="N293:N294"/>
    <mergeCell ref="N295:N296"/>
    <mergeCell ref="N297:N299"/>
    <mergeCell ref="N301:N302"/>
    <mergeCell ref="N305:N306"/>
    <mergeCell ref="N308:N309"/>
    <mergeCell ref="N311:N312"/>
    <mergeCell ref="N314:N315"/>
    <mergeCell ref="N317:N318"/>
    <mergeCell ref="N320:N321"/>
    <mergeCell ref="N328:N329"/>
    <mergeCell ref="N330:N331"/>
    <mergeCell ref="N333:N334"/>
    <mergeCell ref="N343:N344"/>
    <mergeCell ref="N345:N346"/>
    <mergeCell ref="N347:N348"/>
    <mergeCell ref="N349:N350"/>
    <mergeCell ref="N352:N353"/>
    <mergeCell ref="N354:N355"/>
    <mergeCell ref="N356:N358"/>
    <mergeCell ref="N359:N360"/>
    <mergeCell ref="N366:N367"/>
    <mergeCell ref="N368:N369"/>
    <mergeCell ref="N415:N416"/>
    <mergeCell ref="N426:N427"/>
    <mergeCell ref="N428:N429"/>
    <mergeCell ref="N430:N431"/>
    <mergeCell ref="N432:N433"/>
    <mergeCell ref="N434:N435"/>
    <mergeCell ref="N437:N438"/>
    <mergeCell ref="N440:N441"/>
    <mergeCell ref="N442:N443"/>
    <mergeCell ref="N444:N445"/>
    <mergeCell ref="N446:N447"/>
    <mergeCell ref="N448:N449"/>
    <mergeCell ref="N450:N451"/>
    <mergeCell ref="N452:N453"/>
    <mergeCell ref="N456:N457"/>
    <mergeCell ref="N458:N460"/>
    <mergeCell ref="N461:N462"/>
    <mergeCell ref="N463:N464"/>
    <mergeCell ref="N467:N468"/>
    <mergeCell ref="N469:N470"/>
    <mergeCell ref="N476:N477"/>
    <mergeCell ref="N479:N480"/>
    <mergeCell ref="N484:N485"/>
    <mergeCell ref="N487:N488"/>
    <mergeCell ref="N489:N490"/>
    <mergeCell ref="N491:N492"/>
    <mergeCell ref="N493:N494"/>
    <mergeCell ref="N502:N503"/>
    <mergeCell ref="N504:N505"/>
    <mergeCell ref="N507:N508"/>
    <mergeCell ref="N509:N510"/>
    <mergeCell ref="O2:O3"/>
    <mergeCell ref="O8:O10"/>
    <mergeCell ref="O11:O12"/>
    <mergeCell ref="O13:O15"/>
    <mergeCell ref="O16:O17"/>
    <mergeCell ref="O20:O21"/>
    <mergeCell ref="O23:O24"/>
    <mergeCell ref="O25:O26"/>
    <mergeCell ref="O27:O28"/>
    <mergeCell ref="O29:O30"/>
    <mergeCell ref="O31:O32"/>
    <mergeCell ref="O35:O36"/>
    <mergeCell ref="O37:O38"/>
    <mergeCell ref="O40:O41"/>
    <mergeCell ref="O42:O43"/>
    <mergeCell ref="O49:O50"/>
    <mergeCell ref="O51:O52"/>
    <mergeCell ref="O53:O55"/>
    <mergeCell ref="O58:O59"/>
    <mergeCell ref="O60:O61"/>
    <mergeCell ref="O62:O63"/>
    <mergeCell ref="O64:O65"/>
    <mergeCell ref="O66:O67"/>
    <mergeCell ref="O70:O71"/>
    <mergeCell ref="O83:O84"/>
    <mergeCell ref="O89:O92"/>
    <mergeCell ref="O94:O95"/>
    <mergeCell ref="O96:O97"/>
    <mergeCell ref="O98:O99"/>
    <mergeCell ref="O100:O101"/>
    <mergeCell ref="O102:O103"/>
    <mergeCell ref="O104:O105"/>
    <mergeCell ref="O106:O107"/>
    <mergeCell ref="O108:O110"/>
    <mergeCell ref="O111:O113"/>
    <mergeCell ref="O114:O116"/>
    <mergeCell ref="O117:O119"/>
    <mergeCell ref="O120:O121"/>
    <mergeCell ref="O123:O124"/>
    <mergeCell ref="O125:O126"/>
    <mergeCell ref="O127:O129"/>
    <mergeCell ref="O130:O132"/>
    <mergeCell ref="O133:O135"/>
    <mergeCell ref="O136:O137"/>
    <mergeCell ref="O139:O140"/>
    <mergeCell ref="O141:O142"/>
    <mergeCell ref="O143:O144"/>
    <mergeCell ref="O145:O146"/>
    <mergeCell ref="O150:O151"/>
    <mergeCell ref="O153:O154"/>
    <mergeCell ref="O155:O156"/>
    <mergeCell ref="O157:O159"/>
    <mergeCell ref="O161:O163"/>
    <mergeCell ref="O164:O166"/>
    <mergeCell ref="O167:O168"/>
    <mergeCell ref="O169:O170"/>
    <mergeCell ref="O171:O173"/>
    <mergeCell ref="O174:O176"/>
    <mergeCell ref="O177:O178"/>
    <mergeCell ref="O179:O181"/>
    <mergeCell ref="O182:O183"/>
    <mergeCell ref="O184:O185"/>
    <mergeCell ref="O193:O194"/>
    <mergeCell ref="O219:O220"/>
    <mergeCell ref="O221:O222"/>
    <mergeCell ref="O223:O224"/>
    <mergeCell ref="O263:O264"/>
    <mergeCell ref="O267:O268"/>
    <mergeCell ref="O282:O283"/>
    <mergeCell ref="O291:O292"/>
    <mergeCell ref="O293:O294"/>
    <mergeCell ref="O295:O296"/>
    <mergeCell ref="O297:O299"/>
    <mergeCell ref="O301:O302"/>
    <mergeCell ref="O305:O306"/>
    <mergeCell ref="O308:O309"/>
    <mergeCell ref="O311:O312"/>
    <mergeCell ref="O314:O315"/>
    <mergeCell ref="O317:O318"/>
    <mergeCell ref="O320:O321"/>
    <mergeCell ref="O328:O329"/>
    <mergeCell ref="O330:O331"/>
    <mergeCell ref="O333:O334"/>
    <mergeCell ref="O343:O344"/>
    <mergeCell ref="O345:O346"/>
    <mergeCell ref="O347:O348"/>
    <mergeCell ref="O349:O350"/>
    <mergeCell ref="O352:O353"/>
    <mergeCell ref="O354:O355"/>
    <mergeCell ref="O356:O358"/>
    <mergeCell ref="O359:O360"/>
    <mergeCell ref="O366:O367"/>
    <mergeCell ref="O368:O369"/>
    <mergeCell ref="O415:O416"/>
    <mergeCell ref="O426:O427"/>
    <mergeCell ref="O428:O429"/>
    <mergeCell ref="O430:O431"/>
    <mergeCell ref="O432:O433"/>
    <mergeCell ref="O434:O435"/>
    <mergeCell ref="O437:O438"/>
    <mergeCell ref="O440:O441"/>
    <mergeCell ref="O442:O443"/>
    <mergeCell ref="O444:O445"/>
    <mergeCell ref="O446:O447"/>
    <mergeCell ref="O448:O449"/>
    <mergeCell ref="O450:O451"/>
    <mergeCell ref="O452:O453"/>
    <mergeCell ref="O456:O457"/>
    <mergeCell ref="O458:O460"/>
    <mergeCell ref="O461:O462"/>
    <mergeCell ref="O463:O464"/>
    <mergeCell ref="O467:O468"/>
    <mergeCell ref="O469:O470"/>
    <mergeCell ref="O476:O477"/>
    <mergeCell ref="O479:O480"/>
    <mergeCell ref="O484:O485"/>
    <mergeCell ref="O487:O488"/>
    <mergeCell ref="O489:O490"/>
    <mergeCell ref="O491:O492"/>
    <mergeCell ref="O493:O494"/>
    <mergeCell ref="O502:O503"/>
    <mergeCell ref="O504:O505"/>
    <mergeCell ref="O507:O508"/>
    <mergeCell ref="O509:O510"/>
    <mergeCell ref="P2:P3"/>
    <mergeCell ref="P8:P10"/>
    <mergeCell ref="P13:P15"/>
    <mergeCell ref="P16:P17"/>
    <mergeCell ref="P20:P21"/>
    <mergeCell ref="P23:P24"/>
    <mergeCell ref="P25:P26"/>
    <mergeCell ref="P27:P28"/>
    <mergeCell ref="P29:P30"/>
    <mergeCell ref="P31:P32"/>
    <mergeCell ref="P35:P36"/>
    <mergeCell ref="P37:P38"/>
    <mergeCell ref="P40:P41"/>
    <mergeCell ref="P42:P43"/>
    <mergeCell ref="P49:P50"/>
    <mergeCell ref="P51:P52"/>
    <mergeCell ref="P53:P55"/>
    <mergeCell ref="P58:P59"/>
    <mergeCell ref="P60:P61"/>
    <mergeCell ref="P62:P63"/>
    <mergeCell ref="P64:P65"/>
    <mergeCell ref="P66:P67"/>
    <mergeCell ref="P70:P71"/>
    <mergeCell ref="P83:P84"/>
    <mergeCell ref="P89:P92"/>
    <mergeCell ref="P94:P95"/>
    <mergeCell ref="P96:P97"/>
    <mergeCell ref="P98:P99"/>
    <mergeCell ref="P100:P101"/>
    <mergeCell ref="P102:P103"/>
    <mergeCell ref="P104:P105"/>
    <mergeCell ref="P106:P107"/>
    <mergeCell ref="P108:P110"/>
    <mergeCell ref="P111:P113"/>
    <mergeCell ref="P114:P116"/>
    <mergeCell ref="P117:P119"/>
    <mergeCell ref="P120:P121"/>
    <mergeCell ref="P123:P124"/>
    <mergeCell ref="P125:P126"/>
    <mergeCell ref="P127:P129"/>
    <mergeCell ref="P130:P132"/>
    <mergeCell ref="P133:P135"/>
    <mergeCell ref="P136:P137"/>
    <mergeCell ref="P139:P140"/>
    <mergeCell ref="P141:P142"/>
    <mergeCell ref="P143:P144"/>
    <mergeCell ref="P145:P146"/>
    <mergeCell ref="P150:P151"/>
    <mergeCell ref="P153:P154"/>
    <mergeCell ref="P155:P156"/>
    <mergeCell ref="P157:P159"/>
    <mergeCell ref="P161:P163"/>
    <mergeCell ref="P164:P166"/>
    <mergeCell ref="P167:P168"/>
    <mergeCell ref="P169:P170"/>
    <mergeCell ref="P171:P173"/>
    <mergeCell ref="P174:P176"/>
    <mergeCell ref="P177:P178"/>
    <mergeCell ref="P179:P181"/>
    <mergeCell ref="P182:P183"/>
    <mergeCell ref="P184:P185"/>
    <mergeCell ref="P193:P194"/>
    <mergeCell ref="P219:P220"/>
    <mergeCell ref="P221:P222"/>
    <mergeCell ref="P223:P224"/>
    <mergeCell ref="P263:P264"/>
    <mergeCell ref="P267:P268"/>
    <mergeCell ref="P282:P283"/>
    <mergeCell ref="P291:P292"/>
    <mergeCell ref="P293:P294"/>
    <mergeCell ref="P295:P296"/>
    <mergeCell ref="P297:P299"/>
    <mergeCell ref="P301:P302"/>
    <mergeCell ref="P305:P306"/>
    <mergeCell ref="P308:P309"/>
    <mergeCell ref="P311:P312"/>
    <mergeCell ref="P314:P315"/>
    <mergeCell ref="P317:P318"/>
    <mergeCell ref="P320:P321"/>
    <mergeCell ref="P328:P329"/>
    <mergeCell ref="P330:P331"/>
    <mergeCell ref="P333:P334"/>
    <mergeCell ref="P343:P344"/>
    <mergeCell ref="P345:P346"/>
    <mergeCell ref="P347:P348"/>
    <mergeCell ref="P349:P350"/>
    <mergeCell ref="P352:P353"/>
    <mergeCell ref="P354:P355"/>
    <mergeCell ref="P356:P358"/>
    <mergeCell ref="P359:P360"/>
    <mergeCell ref="P366:P367"/>
    <mergeCell ref="P368:P369"/>
    <mergeCell ref="P379:P380"/>
    <mergeCell ref="P415:P416"/>
    <mergeCell ref="P426:P427"/>
    <mergeCell ref="P428:P429"/>
    <mergeCell ref="P430:P431"/>
    <mergeCell ref="P432:P433"/>
    <mergeCell ref="P434:P435"/>
    <mergeCell ref="P437:P438"/>
    <mergeCell ref="P440:P441"/>
    <mergeCell ref="P442:P443"/>
    <mergeCell ref="P444:P445"/>
    <mergeCell ref="P446:P447"/>
    <mergeCell ref="P448:P449"/>
    <mergeCell ref="P450:P451"/>
    <mergeCell ref="P452:P453"/>
    <mergeCell ref="P456:P457"/>
    <mergeCell ref="P458:P460"/>
    <mergeCell ref="P461:P462"/>
    <mergeCell ref="P463:P464"/>
    <mergeCell ref="P467:P468"/>
    <mergeCell ref="P469:P470"/>
    <mergeCell ref="P476:P477"/>
    <mergeCell ref="P479:P480"/>
    <mergeCell ref="P484:P485"/>
    <mergeCell ref="P487:P488"/>
    <mergeCell ref="P489:P490"/>
    <mergeCell ref="P491:P492"/>
    <mergeCell ref="P493:P494"/>
    <mergeCell ref="P502:P503"/>
    <mergeCell ref="P504:P505"/>
    <mergeCell ref="P507:P508"/>
    <mergeCell ref="P509:P510"/>
    <mergeCell ref="Q2:Q3"/>
    <mergeCell ref="Q8:Q10"/>
    <mergeCell ref="Q11:Q12"/>
    <mergeCell ref="Q13:Q15"/>
    <mergeCell ref="Q16:Q17"/>
    <mergeCell ref="Q20:Q21"/>
    <mergeCell ref="Q23:Q24"/>
    <mergeCell ref="Q25:Q26"/>
    <mergeCell ref="Q27:Q28"/>
    <mergeCell ref="Q29:Q30"/>
    <mergeCell ref="Q31:Q32"/>
    <mergeCell ref="Q35:Q36"/>
    <mergeCell ref="Q37:Q38"/>
    <mergeCell ref="Q40:Q41"/>
    <mergeCell ref="Q42:Q43"/>
    <mergeCell ref="Q49:Q50"/>
    <mergeCell ref="Q51:Q52"/>
    <mergeCell ref="Q53:Q55"/>
    <mergeCell ref="Q58:Q59"/>
    <mergeCell ref="Q60:Q61"/>
    <mergeCell ref="Q62:Q63"/>
    <mergeCell ref="Q64:Q65"/>
    <mergeCell ref="Q66:Q67"/>
    <mergeCell ref="Q70:Q71"/>
    <mergeCell ref="Q72:Q73"/>
    <mergeCell ref="Q83:Q84"/>
    <mergeCell ref="Q89:Q92"/>
    <mergeCell ref="Q94:Q95"/>
    <mergeCell ref="Q96:Q97"/>
    <mergeCell ref="Q98:Q99"/>
    <mergeCell ref="Q100:Q101"/>
    <mergeCell ref="Q102:Q103"/>
    <mergeCell ref="Q104:Q105"/>
    <mergeCell ref="Q106:Q107"/>
    <mergeCell ref="Q108:Q110"/>
    <mergeCell ref="Q111:Q113"/>
    <mergeCell ref="Q114:Q116"/>
    <mergeCell ref="Q117:Q119"/>
    <mergeCell ref="Q120:Q121"/>
    <mergeCell ref="Q123:Q124"/>
    <mergeCell ref="Q125:Q126"/>
    <mergeCell ref="Q127:Q129"/>
    <mergeCell ref="Q130:Q132"/>
    <mergeCell ref="Q133:Q135"/>
    <mergeCell ref="Q136:Q137"/>
    <mergeCell ref="Q139:Q140"/>
    <mergeCell ref="Q141:Q142"/>
    <mergeCell ref="Q143:Q144"/>
    <mergeCell ref="Q145:Q146"/>
    <mergeCell ref="Q150:Q151"/>
    <mergeCell ref="Q153:Q154"/>
    <mergeCell ref="Q155:Q156"/>
    <mergeCell ref="Q157:Q159"/>
    <mergeCell ref="Q161:Q163"/>
    <mergeCell ref="Q164:Q166"/>
    <mergeCell ref="Q167:Q168"/>
    <mergeCell ref="Q169:Q170"/>
    <mergeCell ref="Q171:Q173"/>
    <mergeCell ref="Q174:Q176"/>
    <mergeCell ref="Q177:Q178"/>
    <mergeCell ref="Q179:Q181"/>
    <mergeCell ref="Q182:Q183"/>
    <mergeCell ref="Q184:Q185"/>
    <mergeCell ref="Q193:Q194"/>
    <mergeCell ref="Q291:Q292"/>
    <mergeCell ref="Q293:Q294"/>
    <mergeCell ref="Q295:Q296"/>
    <mergeCell ref="Q297:Q299"/>
    <mergeCell ref="Q301:Q302"/>
    <mergeCell ref="Q305:Q306"/>
    <mergeCell ref="Q308:Q309"/>
    <mergeCell ref="Q311:Q312"/>
    <mergeCell ref="Q314:Q315"/>
    <mergeCell ref="Q317:Q318"/>
    <mergeCell ref="Q320:Q321"/>
    <mergeCell ref="Q415:Q416"/>
    <mergeCell ref="Q426:Q427"/>
    <mergeCell ref="Q428:Q429"/>
    <mergeCell ref="Q430:Q431"/>
    <mergeCell ref="Q432:Q433"/>
    <mergeCell ref="Q434:Q435"/>
    <mergeCell ref="Q437:Q438"/>
    <mergeCell ref="Q440:Q441"/>
    <mergeCell ref="Q442:Q443"/>
    <mergeCell ref="Q444:Q445"/>
    <mergeCell ref="Q446:Q447"/>
    <mergeCell ref="Q448:Q449"/>
    <mergeCell ref="Q450:Q451"/>
    <mergeCell ref="Q452:Q453"/>
    <mergeCell ref="Q456:Q457"/>
    <mergeCell ref="Q458:Q460"/>
    <mergeCell ref="Q461:Q462"/>
    <mergeCell ref="Q463:Q464"/>
    <mergeCell ref="Q467:Q468"/>
    <mergeCell ref="Q469:Q470"/>
    <mergeCell ref="Q476:Q477"/>
    <mergeCell ref="Q479:Q480"/>
    <mergeCell ref="Q484:Q485"/>
    <mergeCell ref="Q487:Q488"/>
    <mergeCell ref="Q489:Q490"/>
    <mergeCell ref="Q491:Q492"/>
    <mergeCell ref="Q493:Q494"/>
    <mergeCell ref="Q502:Q503"/>
    <mergeCell ref="Q504:Q505"/>
    <mergeCell ref="Q507:Q508"/>
    <mergeCell ref="Q509:Q510"/>
    <mergeCell ref="R2:R3"/>
    <mergeCell ref="R20:R21"/>
    <mergeCell ref="R23:R24"/>
    <mergeCell ref="R25:R26"/>
    <mergeCell ref="R27:R28"/>
    <mergeCell ref="R29:R30"/>
    <mergeCell ref="R31:R32"/>
    <mergeCell ref="R35:R36"/>
    <mergeCell ref="R37:R38"/>
    <mergeCell ref="R40:R41"/>
    <mergeCell ref="R42:R43"/>
    <mergeCell ref="R49:R50"/>
    <mergeCell ref="R51:R52"/>
    <mergeCell ref="R53:R55"/>
    <mergeCell ref="R58:R59"/>
    <mergeCell ref="R60:R61"/>
    <mergeCell ref="R62:R63"/>
    <mergeCell ref="R64:R65"/>
    <mergeCell ref="R66:R67"/>
    <mergeCell ref="R70:R71"/>
    <mergeCell ref="R72:R73"/>
    <mergeCell ref="R83:R84"/>
    <mergeCell ref="R89:R92"/>
    <mergeCell ref="R94:R95"/>
    <mergeCell ref="R96:R97"/>
    <mergeCell ref="R98:R99"/>
    <mergeCell ref="R100:R101"/>
    <mergeCell ref="R102:R103"/>
    <mergeCell ref="R104:R105"/>
    <mergeCell ref="R106:R107"/>
    <mergeCell ref="R108:R110"/>
    <mergeCell ref="R111:R113"/>
    <mergeCell ref="R114:R116"/>
    <mergeCell ref="R117:R119"/>
    <mergeCell ref="R120:R121"/>
    <mergeCell ref="R123:R124"/>
    <mergeCell ref="R125:R126"/>
    <mergeCell ref="R127:R129"/>
    <mergeCell ref="R130:R132"/>
    <mergeCell ref="R133:R135"/>
    <mergeCell ref="R136:R137"/>
    <mergeCell ref="R139:R140"/>
    <mergeCell ref="R141:R142"/>
    <mergeCell ref="R143:R144"/>
    <mergeCell ref="R145:R146"/>
    <mergeCell ref="R150:R151"/>
    <mergeCell ref="R153:R154"/>
    <mergeCell ref="R155:R156"/>
    <mergeCell ref="R157:R159"/>
    <mergeCell ref="R161:R163"/>
    <mergeCell ref="R164:R166"/>
    <mergeCell ref="R167:R168"/>
    <mergeCell ref="R169:R170"/>
    <mergeCell ref="R171:R173"/>
    <mergeCell ref="R174:R176"/>
    <mergeCell ref="R177:R178"/>
    <mergeCell ref="R179:R181"/>
    <mergeCell ref="R182:R183"/>
    <mergeCell ref="R184:R185"/>
    <mergeCell ref="R193:R194"/>
    <mergeCell ref="R263:R264"/>
    <mergeCell ref="R267:R268"/>
    <mergeCell ref="R291:R292"/>
    <mergeCell ref="R293:R294"/>
    <mergeCell ref="R295:R296"/>
    <mergeCell ref="R297:R299"/>
    <mergeCell ref="R320:R321"/>
    <mergeCell ref="R328:R329"/>
    <mergeCell ref="R330:R331"/>
    <mergeCell ref="R333:R334"/>
    <mergeCell ref="R415:R416"/>
    <mergeCell ref="R426:R427"/>
    <mergeCell ref="R428:R429"/>
    <mergeCell ref="R430:R431"/>
    <mergeCell ref="R432:R433"/>
    <mergeCell ref="R434:R435"/>
    <mergeCell ref="R437:R438"/>
    <mergeCell ref="R440:R441"/>
    <mergeCell ref="R442:R443"/>
    <mergeCell ref="R444:R445"/>
    <mergeCell ref="R446:R447"/>
    <mergeCell ref="R448:R449"/>
    <mergeCell ref="R450:R451"/>
    <mergeCell ref="R452:R453"/>
    <mergeCell ref="R456:R457"/>
    <mergeCell ref="R458:R460"/>
    <mergeCell ref="R461:R462"/>
    <mergeCell ref="R463:R464"/>
    <mergeCell ref="R467:R468"/>
    <mergeCell ref="R469:R470"/>
    <mergeCell ref="R476:R477"/>
    <mergeCell ref="R479:R480"/>
    <mergeCell ref="R484:R485"/>
    <mergeCell ref="R487:R488"/>
    <mergeCell ref="R489:R490"/>
    <mergeCell ref="R491:R492"/>
    <mergeCell ref="R493:R494"/>
    <mergeCell ref="R502:R503"/>
    <mergeCell ref="R504:R505"/>
    <mergeCell ref="R507:R508"/>
    <mergeCell ref="R509:R510"/>
    <mergeCell ref="S2:S3"/>
    <mergeCell ref="S20:S21"/>
    <mergeCell ref="S23:S24"/>
    <mergeCell ref="S25:S26"/>
    <mergeCell ref="S27:S28"/>
    <mergeCell ref="S29:S30"/>
    <mergeCell ref="S31:S32"/>
    <mergeCell ref="S35:S36"/>
    <mergeCell ref="S37:S38"/>
    <mergeCell ref="S40:S41"/>
    <mergeCell ref="S42:S43"/>
    <mergeCell ref="S49:S50"/>
    <mergeCell ref="S51:S52"/>
    <mergeCell ref="S53:S55"/>
    <mergeCell ref="S58:S59"/>
    <mergeCell ref="S60:S61"/>
    <mergeCell ref="S62:S63"/>
    <mergeCell ref="S64:S65"/>
    <mergeCell ref="S66:S67"/>
    <mergeCell ref="S70:S71"/>
    <mergeCell ref="S72:S73"/>
    <mergeCell ref="S83:S84"/>
    <mergeCell ref="S89:S92"/>
    <mergeCell ref="S94:S95"/>
    <mergeCell ref="S96:S97"/>
    <mergeCell ref="S98:S99"/>
    <mergeCell ref="S100:S101"/>
    <mergeCell ref="S102:S103"/>
    <mergeCell ref="S104:S105"/>
    <mergeCell ref="S106:S107"/>
    <mergeCell ref="S108:S110"/>
    <mergeCell ref="S111:S113"/>
    <mergeCell ref="S114:S116"/>
    <mergeCell ref="S117:S119"/>
    <mergeCell ref="S120:S121"/>
    <mergeCell ref="S123:S124"/>
    <mergeCell ref="S125:S126"/>
    <mergeCell ref="S127:S129"/>
    <mergeCell ref="S130:S132"/>
    <mergeCell ref="S133:S135"/>
    <mergeCell ref="S136:S137"/>
    <mergeCell ref="S139:S140"/>
    <mergeCell ref="S141:S142"/>
    <mergeCell ref="S143:S144"/>
    <mergeCell ref="S145:S146"/>
    <mergeCell ref="S150:S151"/>
    <mergeCell ref="S153:S154"/>
    <mergeCell ref="S155:S156"/>
    <mergeCell ref="S157:S159"/>
    <mergeCell ref="S161:S163"/>
    <mergeCell ref="S164:S166"/>
    <mergeCell ref="S167:S168"/>
    <mergeCell ref="S169:S170"/>
    <mergeCell ref="S171:S173"/>
    <mergeCell ref="S174:S176"/>
    <mergeCell ref="S177:S178"/>
    <mergeCell ref="S179:S181"/>
    <mergeCell ref="S182:S183"/>
    <mergeCell ref="S184:S185"/>
    <mergeCell ref="S193:S194"/>
    <mergeCell ref="S282:S283"/>
    <mergeCell ref="S291:S292"/>
    <mergeCell ref="S293:S294"/>
    <mergeCell ref="S295:S296"/>
    <mergeCell ref="S297:S299"/>
    <mergeCell ref="S320:S321"/>
    <mergeCell ref="S343:S344"/>
    <mergeCell ref="S345:S346"/>
    <mergeCell ref="S347:S348"/>
    <mergeCell ref="S349:S350"/>
    <mergeCell ref="S352:S353"/>
    <mergeCell ref="S354:S355"/>
    <mergeCell ref="S356:S358"/>
    <mergeCell ref="S359:S360"/>
    <mergeCell ref="S366:S367"/>
    <mergeCell ref="S368:S369"/>
    <mergeCell ref="S415:S416"/>
    <mergeCell ref="S426:S427"/>
    <mergeCell ref="S428:S429"/>
    <mergeCell ref="S430:S431"/>
    <mergeCell ref="S432:S433"/>
    <mergeCell ref="S434:S435"/>
    <mergeCell ref="S437:S438"/>
    <mergeCell ref="S440:S441"/>
    <mergeCell ref="S442:S443"/>
    <mergeCell ref="S444:S445"/>
    <mergeCell ref="S446:S447"/>
    <mergeCell ref="S448:S449"/>
    <mergeCell ref="S450:S451"/>
    <mergeCell ref="S452:S453"/>
    <mergeCell ref="S456:S457"/>
    <mergeCell ref="S458:S460"/>
    <mergeCell ref="S461:S462"/>
    <mergeCell ref="S463:S464"/>
    <mergeCell ref="S467:S468"/>
    <mergeCell ref="S469:S470"/>
    <mergeCell ref="S476:S477"/>
    <mergeCell ref="S479:S480"/>
    <mergeCell ref="S484:S485"/>
    <mergeCell ref="S487:S488"/>
    <mergeCell ref="S489:S490"/>
    <mergeCell ref="S491:S492"/>
    <mergeCell ref="S493:S494"/>
    <mergeCell ref="S502:S503"/>
    <mergeCell ref="S504:S505"/>
    <mergeCell ref="S507:S508"/>
    <mergeCell ref="S509:S510"/>
    <mergeCell ref="T2:T3"/>
    <mergeCell ref="T20:T21"/>
    <mergeCell ref="T23:T24"/>
    <mergeCell ref="T25:T26"/>
    <mergeCell ref="T27:T28"/>
    <mergeCell ref="T29:T30"/>
    <mergeCell ref="T31:T32"/>
    <mergeCell ref="T35:T36"/>
    <mergeCell ref="T37:T38"/>
    <mergeCell ref="T40:T41"/>
    <mergeCell ref="T42:T43"/>
    <mergeCell ref="T49:T50"/>
    <mergeCell ref="T51:T52"/>
    <mergeCell ref="T53:T55"/>
    <mergeCell ref="T58:T59"/>
    <mergeCell ref="T60:T61"/>
    <mergeCell ref="T62:T63"/>
    <mergeCell ref="T64:T65"/>
    <mergeCell ref="T66:T67"/>
    <mergeCell ref="T70:T71"/>
    <mergeCell ref="T72:T73"/>
    <mergeCell ref="T83:T84"/>
    <mergeCell ref="T89:T92"/>
    <mergeCell ref="T94:T95"/>
    <mergeCell ref="T96:T97"/>
    <mergeCell ref="T98:T99"/>
    <mergeCell ref="T100:T101"/>
    <mergeCell ref="T102:T103"/>
    <mergeCell ref="T104:T105"/>
    <mergeCell ref="T106:T107"/>
    <mergeCell ref="T108:T110"/>
    <mergeCell ref="T111:T113"/>
    <mergeCell ref="T114:T116"/>
    <mergeCell ref="T117:T119"/>
    <mergeCell ref="T120:T121"/>
    <mergeCell ref="T123:T124"/>
    <mergeCell ref="T125:T126"/>
    <mergeCell ref="T127:T129"/>
    <mergeCell ref="T130:T132"/>
    <mergeCell ref="T133:T135"/>
    <mergeCell ref="T136:T137"/>
    <mergeCell ref="T139:T140"/>
    <mergeCell ref="T141:T142"/>
    <mergeCell ref="T143:T144"/>
    <mergeCell ref="T145:T146"/>
    <mergeCell ref="T150:T151"/>
    <mergeCell ref="T153:T154"/>
    <mergeCell ref="T155:T156"/>
    <mergeCell ref="T157:T159"/>
    <mergeCell ref="T161:T163"/>
    <mergeCell ref="T164:T166"/>
    <mergeCell ref="T167:T168"/>
    <mergeCell ref="T169:T170"/>
    <mergeCell ref="T171:T173"/>
    <mergeCell ref="T174:T176"/>
    <mergeCell ref="T177:T178"/>
    <mergeCell ref="T179:T181"/>
    <mergeCell ref="T182:T183"/>
    <mergeCell ref="T184:T185"/>
    <mergeCell ref="T193:T194"/>
    <mergeCell ref="T291:T292"/>
    <mergeCell ref="T293:T294"/>
    <mergeCell ref="T295:T296"/>
    <mergeCell ref="T297:T299"/>
    <mergeCell ref="T320:T321"/>
    <mergeCell ref="T415:T416"/>
    <mergeCell ref="T426:T427"/>
    <mergeCell ref="T428:T429"/>
    <mergeCell ref="T430:T431"/>
    <mergeCell ref="T432:T433"/>
    <mergeCell ref="T434:T435"/>
    <mergeCell ref="T437:T438"/>
    <mergeCell ref="T440:T441"/>
    <mergeCell ref="T442:T443"/>
    <mergeCell ref="T444:T445"/>
    <mergeCell ref="T446:T447"/>
    <mergeCell ref="T448:T449"/>
    <mergeCell ref="T450:T451"/>
    <mergeCell ref="T452:T453"/>
    <mergeCell ref="T456:T457"/>
    <mergeCell ref="T458:T460"/>
    <mergeCell ref="T461:T462"/>
    <mergeCell ref="T463:T464"/>
    <mergeCell ref="T467:T468"/>
    <mergeCell ref="T469:T470"/>
    <mergeCell ref="T476:T477"/>
    <mergeCell ref="T479:T480"/>
    <mergeCell ref="T484:T485"/>
    <mergeCell ref="T487:T488"/>
    <mergeCell ref="T489:T490"/>
    <mergeCell ref="T491:T492"/>
    <mergeCell ref="T493:T494"/>
    <mergeCell ref="T502:T503"/>
    <mergeCell ref="T504:T505"/>
    <mergeCell ref="T507:T508"/>
    <mergeCell ref="T509:T510"/>
    <mergeCell ref="U297:U299"/>
  </mergeCells>
  <conditionalFormatting sqref="C167">
    <cfRule type="expression" dxfId="0" priority="65">
      <formula>C167&lt;&gt;#REF!</formula>
    </cfRule>
    <cfRule type="duplicateValues" dxfId="1" priority="66"/>
  </conditionalFormatting>
  <conditionalFormatting sqref="E167">
    <cfRule type="expression" dxfId="0" priority="63">
      <formula>E167&lt;&gt;#REF!</formula>
    </cfRule>
  </conditionalFormatting>
  <conditionalFormatting sqref="H167">
    <cfRule type="expression" dxfId="0" priority="64">
      <formula>H167&lt;&gt;#REF!</formula>
    </cfRule>
  </conditionalFormatting>
  <conditionalFormatting sqref="I167">
    <cfRule type="expression" dxfId="0" priority="62">
      <formula>I167&lt;&gt;#REF!</formula>
    </cfRule>
  </conditionalFormatting>
  <conditionalFormatting sqref="C169">
    <cfRule type="expression" dxfId="0" priority="60">
      <formula>C169&lt;&gt;#REF!</formula>
    </cfRule>
    <cfRule type="duplicateValues" dxfId="1" priority="61"/>
  </conditionalFormatting>
  <conditionalFormatting sqref="E169">
    <cfRule type="expression" dxfId="0" priority="58">
      <formula>E169&lt;&gt;#REF!</formula>
    </cfRule>
  </conditionalFormatting>
  <conditionalFormatting sqref="H169">
    <cfRule type="expression" dxfId="0" priority="59">
      <formula>H169&lt;&gt;#REF!</formula>
    </cfRule>
  </conditionalFormatting>
  <conditionalFormatting sqref="I169">
    <cfRule type="expression" dxfId="0" priority="57">
      <formula>I169&lt;&gt;#REF!</formula>
    </cfRule>
  </conditionalFormatting>
  <conditionalFormatting sqref="C177">
    <cfRule type="expression" dxfId="0" priority="45">
      <formula>C177&lt;&gt;#REF!</formula>
    </cfRule>
    <cfRule type="duplicateValues" dxfId="1" priority="46"/>
  </conditionalFormatting>
  <conditionalFormatting sqref="E177">
    <cfRule type="expression" dxfId="0" priority="43">
      <formula>E177&lt;&gt;#REF!</formula>
    </cfRule>
  </conditionalFormatting>
  <conditionalFormatting sqref="H177">
    <cfRule type="expression" dxfId="0" priority="44">
      <formula>H177&lt;&gt;#REF!</formula>
    </cfRule>
  </conditionalFormatting>
  <conditionalFormatting sqref="I177">
    <cfRule type="expression" dxfId="0" priority="42">
      <formula>I177&lt;&gt;#REF!</formula>
    </cfRule>
  </conditionalFormatting>
  <conditionalFormatting sqref="C182">
    <cfRule type="expression" dxfId="0" priority="35">
      <formula>C182&lt;&gt;#REF!</formula>
    </cfRule>
    <cfRule type="duplicateValues" dxfId="1" priority="36"/>
  </conditionalFormatting>
  <conditionalFormatting sqref="E182">
    <cfRule type="expression" dxfId="0" priority="33">
      <formula>E182&lt;&gt;#REF!</formula>
    </cfRule>
  </conditionalFormatting>
  <conditionalFormatting sqref="H182">
    <cfRule type="expression" dxfId="0" priority="34">
      <formula>H182&lt;&gt;#REF!</formula>
    </cfRule>
  </conditionalFormatting>
  <conditionalFormatting sqref="I182">
    <cfRule type="expression" dxfId="0" priority="32">
      <formula>I182&lt;&gt;#REF!</formula>
    </cfRule>
  </conditionalFormatting>
  <conditionalFormatting sqref="C184">
    <cfRule type="expression" dxfId="0" priority="30">
      <formula>C184&lt;&gt;#REF!</formula>
    </cfRule>
    <cfRule type="duplicateValues" dxfId="1" priority="31"/>
  </conditionalFormatting>
  <conditionalFormatting sqref="E184">
    <cfRule type="expression" dxfId="0" priority="28">
      <formula>E184&lt;&gt;#REF!</formula>
    </cfRule>
  </conditionalFormatting>
  <conditionalFormatting sqref="H184">
    <cfRule type="expression" dxfId="0" priority="29">
      <formula>H184&lt;&gt;#REF!</formula>
    </cfRule>
  </conditionalFormatting>
  <conditionalFormatting sqref="I184">
    <cfRule type="expression" dxfId="0" priority="27">
      <formula>I184&lt;&gt;#REF!</formula>
    </cfRule>
  </conditionalFormatting>
  <conditionalFormatting sqref="C193">
    <cfRule type="expression" dxfId="0" priority="25">
      <formula>C193&lt;&gt;#REF!</formula>
    </cfRule>
    <cfRule type="duplicateValues" dxfId="1" priority="26"/>
  </conditionalFormatting>
  <conditionalFormatting sqref="E193">
    <cfRule type="expression" dxfId="0" priority="23">
      <formula>E193&lt;&gt;#REF!</formula>
    </cfRule>
  </conditionalFormatting>
  <conditionalFormatting sqref="H193">
    <cfRule type="expression" dxfId="0" priority="24">
      <formula>H193&lt;&gt;#REF!</formula>
    </cfRule>
  </conditionalFormatting>
  <conditionalFormatting sqref="I193">
    <cfRule type="expression" dxfId="0" priority="22">
      <formula>I193&lt;&gt;#REF!</formula>
    </cfRule>
  </conditionalFormatting>
  <conditionalFormatting sqref="I399">
    <cfRule type="expression" dxfId="0" priority="1">
      <formula>I399&lt;&gt;#REF!</formula>
    </cfRule>
  </conditionalFormatting>
  <conditionalFormatting sqref="I400">
    <cfRule type="expression" dxfId="0" priority="2">
      <formula>I400&lt;&gt;#REF!</formula>
    </cfRule>
  </conditionalFormatting>
  <conditionalFormatting sqref="C171:C172">
    <cfRule type="expression" dxfId="0" priority="55">
      <formula>C171&lt;&gt;#REF!</formula>
    </cfRule>
    <cfRule type="duplicateValues" dxfId="1" priority="56"/>
  </conditionalFormatting>
  <conditionalFormatting sqref="C174:C175">
    <cfRule type="expression" dxfId="0" priority="50">
      <formula>C174&lt;&gt;#REF!</formula>
    </cfRule>
    <cfRule type="duplicateValues" dxfId="1" priority="51"/>
  </conditionalFormatting>
  <conditionalFormatting sqref="C179:C180">
    <cfRule type="expression" dxfId="0" priority="40">
      <formula>C179&lt;&gt;#REF!</formula>
    </cfRule>
    <cfRule type="duplicateValues" dxfId="1" priority="41"/>
  </conditionalFormatting>
  <conditionalFormatting sqref="C399:C400">
    <cfRule type="expression" dxfId="0" priority="5">
      <formula>C399&lt;&gt;#REF!</formula>
    </cfRule>
    <cfRule type="duplicateValues" dxfId="1" priority="6"/>
  </conditionalFormatting>
  <conditionalFormatting sqref="E171:E172">
    <cfRule type="expression" dxfId="0" priority="53">
      <formula>E171&lt;&gt;#REF!</formula>
    </cfRule>
  </conditionalFormatting>
  <conditionalFormatting sqref="E174:E175">
    <cfRule type="expression" dxfId="0" priority="48">
      <formula>E174&lt;&gt;#REF!</formula>
    </cfRule>
  </conditionalFormatting>
  <conditionalFormatting sqref="E179:E180">
    <cfRule type="expression" dxfId="0" priority="38">
      <formula>E179&lt;&gt;#REF!</formula>
    </cfRule>
  </conditionalFormatting>
  <conditionalFormatting sqref="E399:E400">
    <cfRule type="expression" dxfId="0" priority="4">
      <formula>E399&lt;&gt;#REF!</formula>
    </cfRule>
  </conditionalFormatting>
  <conditionalFormatting sqref="H171:H172">
    <cfRule type="expression" dxfId="0" priority="54">
      <formula>H171&lt;&gt;#REF!</formula>
    </cfRule>
  </conditionalFormatting>
  <conditionalFormatting sqref="H174:H175">
    <cfRule type="expression" dxfId="0" priority="49">
      <formula>H174&lt;&gt;#REF!</formula>
    </cfRule>
  </conditionalFormatting>
  <conditionalFormatting sqref="H179:H180">
    <cfRule type="expression" dxfId="0" priority="39">
      <formula>H179&lt;&gt;#REF!</formula>
    </cfRule>
  </conditionalFormatting>
  <conditionalFormatting sqref="H399:H400">
    <cfRule type="expression" dxfId="0" priority="3">
      <formula>H399&lt;&gt;#REF!</formula>
    </cfRule>
  </conditionalFormatting>
  <conditionalFormatting sqref="I171:I172">
    <cfRule type="expression" dxfId="0" priority="52">
      <formula>I171&lt;&gt;#REF!</formula>
    </cfRule>
  </conditionalFormatting>
  <conditionalFormatting sqref="I174:I175">
    <cfRule type="expression" dxfId="0" priority="47">
      <formula>I174&lt;&gt;#REF!</formula>
    </cfRule>
  </conditionalFormatting>
  <conditionalFormatting sqref="I179:I180">
    <cfRule type="expression" dxfId="0" priority="37">
      <formula>I179&lt;&gt;#REF!</formula>
    </cfRule>
  </conditionalFormatting>
  <printOptions horizontalCentered="1"/>
  <pageMargins left="0.472222222222222" right="0.472222222222222" top="0.629166666666667" bottom="0.431944444444444" header="0.298611111111111" footer="0.298611111111111"/>
  <pageSetup paperSize="8" scale="18" fitToHeight="0" orientation="landscape" blackAndWhite="1" horizontalDpi="600"/>
  <headerFooter>
    <oddFooter>&amp;C&amp;18第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2018-06-20T03:28:00Z</dcterms:created>
  <dcterms:modified xsi:type="dcterms:W3CDTF">2026-01-04T02:26:31Z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F0351A3190B04B038C0F00C63A7B89BE_13</vt:lpwstr>
  </property>
  <property fmtid="{D5CDD505-2E9C-101B-9397-08002B2CF9AE}" pid="4" name="KSOReadingLayout">
    <vt:bool>false</vt:bool>
  </property>
  <property fmtid="{D5CDD505-2E9C-101B-9397-08002B2CF9AE}" pid="5" name="CalculationRule">
    <vt:i4>0</vt:i4>
  </property>
</Properties>
</file>